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Qeridoo\Verwaltung\Preise\Preislisten\2025\"/>
    </mc:Choice>
  </mc:AlternateContent>
  <xr:revisionPtr revIDLastSave="0" documentId="13_ncr:1_{DD0E0DF9-F8F1-4DEF-A00D-5EC8F62DBDFB}" xr6:coauthVersionLast="47" xr6:coauthVersionMax="47" xr10:uidLastSave="{00000000-0000-0000-0000-000000000000}"/>
  <bookViews>
    <workbookView xWindow="-120" yWindow="-120" windowWidth="29040" windowHeight="17520" xr2:uid="{6B0A169B-5FBA-4C9B-8BE3-3F7211B682BC}"/>
  </bookViews>
  <sheets>
    <sheet name="Preisliste 25" sheetId="1" r:id="rId1"/>
  </sheets>
  <definedNames>
    <definedName name="_xlnm._FilterDatabase" localSheetId="0" hidden="1">'Preisliste 25'!$A$1:$K$113</definedName>
    <definedName name="_xlnm.Print_Area" localSheetId="0">'Preisliste 25'!$A$1:$L$113</definedName>
    <definedName name="_xlnm.Print_Titles" localSheetId="0">'Preisliste 25'!$1:$1</definedName>
    <definedName name="Print_Titles" localSheetId="0">'Preisliste 25'!$1:$1</definedName>
    <definedName name="RABATT">'Preisliste 25'!$H$2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7" i="1" l="1"/>
  <c r="G28" i="1"/>
  <c r="G68" i="1"/>
  <c r="G67" i="1"/>
  <c r="G66" i="1"/>
  <c r="G65" i="1"/>
  <c r="G64" i="1"/>
  <c r="G63" i="1"/>
  <c r="G62" i="1"/>
  <c r="G61" i="1"/>
  <c r="G59" i="1"/>
  <c r="G75" i="1"/>
  <c r="G52" i="1" l="1"/>
  <c r="G77" i="1" l="1"/>
  <c r="G58" i="1"/>
  <c r="G51" i="1" l="1"/>
  <c r="G31" i="1"/>
  <c r="G21" i="1"/>
  <c r="G20" i="1"/>
  <c r="G87" i="1"/>
  <c r="G86" i="1"/>
  <c r="G88" i="1"/>
  <c r="G89" i="1"/>
  <c r="G85" i="1"/>
  <c r="G9" i="1"/>
  <c r="G10" i="1"/>
  <c r="G11" i="1"/>
  <c r="G12" i="1"/>
  <c r="G13" i="1"/>
  <c r="G32" i="1"/>
  <c r="G54" i="1"/>
  <c r="G55" i="1"/>
  <c r="G56" i="1"/>
  <c r="G46" i="1"/>
  <c r="G33" i="1"/>
  <c r="G29" i="1"/>
  <c r="G30" i="1"/>
  <c r="G83" i="1"/>
  <c r="G43" i="1"/>
  <c r="G44" i="1"/>
  <c r="G57" i="1"/>
  <c r="G47" i="1"/>
  <c r="G48" i="1"/>
  <c r="G49" i="1"/>
  <c r="G50" i="1"/>
  <c r="G84" i="1"/>
  <c r="G24" i="1"/>
  <c r="G23" i="1"/>
  <c r="G18" i="1"/>
  <c r="G17" i="1"/>
  <c r="G42" i="1"/>
  <c r="G41" i="1"/>
  <c r="G112" i="1"/>
  <c r="G113" i="1"/>
  <c r="G111" i="1"/>
  <c r="G110" i="1"/>
  <c r="G109" i="1"/>
  <c r="G108" i="1"/>
  <c r="G107" i="1"/>
  <c r="G106" i="1"/>
  <c r="G101" i="1"/>
  <c r="G102" i="1"/>
  <c r="G103" i="1"/>
  <c r="G104" i="1"/>
  <c r="G105" i="1"/>
  <c r="G100" i="1"/>
  <c r="G99" i="1"/>
  <c r="G98" i="1"/>
  <c r="G90" i="1"/>
  <c r="G91" i="1"/>
  <c r="G92" i="1"/>
  <c r="G93" i="1"/>
  <c r="G94" i="1"/>
  <c r="G95" i="1"/>
  <c r="G96" i="1"/>
  <c r="G97" i="1"/>
  <c r="G22" i="1"/>
  <c r="G81" i="1"/>
  <c r="G82" i="1"/>
  <c r="G45" i="1"/>
  <c r="G25" i="1"/>
  <c r="G26" i="1"/>
  <c r="G35" i="1"/>
  <c r="G36" i="1"/>
  <c r="G37" i="1"/>
  <c r="G38" i="1"/>
  <c r="G39" i="1"/>
  <c r="G80" i="1"/>
  <c r="G4" i="1"/>
  <c r="G5" i="1"/>
  <c r="G6" i="1"/>
  <c r="G7" i="1"/>
  <c r="G8" i="1"/>
  <c r="G14" i="1"/>
  <c r="G15" i="1"/>
  <c r="G16" i="1"/>
</calcChain>
</file>

<file path=xl/sharedStrings.xml><?xml version="1.0" encoding="utf-8"?>
<sst xmlns="http://schemas.openxmlformats.org/spreadsheetml/2006/main" count="700" uniqueCount="384">
  <si>
    <t>China</t>
  </si>
  <si>
    <t>KUFA-20</t>
  </si>
  <si>
    <t>AD-20</t>
  </si>
  <si>
    <t>BQ-77</t>
  </si>
  <si>
    <t>Qeridoo Autositzschale</t>
  </si>
  <si>
    <t>Qeridoo baby car seat</t>
  </si>
  <si>
    <t>SBNS-20</t>
  </si>
  <si>
    <t>Extended quick-release axle 190 mm</t>
  </si>
  <si>
    <t>Thru-axle M12x1.0 160 - 174 mm P1</t>
  </si>
  <si>
    <t>Thru-axle M12x1.5 170 mm P1.5</t>
  </si>
  <si>
    <t>Thru-axle M12x1.75 167 - 192 mm P1.75</t>
  </si>
  <si>
    <t>Polygonadapter 10,5x1</t>
  </si>
  <si>
    <t>Polygonadaptor 10.5x1</t>
  </si>
  <si>
    <t>Polygonadapter 5x0,8</t>
  </si>
  <si>
    <t>Polygonadapter 10x1</t>
  </si>
  <si>
    <t>Coupling anti-twist 4mm</t>
  </si>
  <si>
    <t>Coupling anti-twist 8mm</t>
  </si>
  <si>
    <t>Coupling anti-twist 10mm</t>
  </si>
  <si>
    <t>Coupling anti-twist 15mm</t>
  </si>
  <si>
    <t>UA-BH-20</t>
  </si>
  <si>
    <t>Universal adapter for baby shell/hammock</t>
  </si>
  <si>
    <t>LED back light</t>
  </si>
  <si>
    <t>Adapter car seat shell</t>
  </si>
  <si>
    <t>Seat reducer</t>
  </si>
  <si>
    <t xml:space="preserve">Rain cover Speedkid2 </t>
  </si>
  <si>
    <t xml:space="preserve">Rain cover Kidgoo1 </t>
  </si>
  <si>
    <t>Rain cover Kidgoo2</t>
  </si>
  <si>
    <t xml:space="preserve">Folding garage </t>
  </si>
  <si>
    <t>BGNS-1-18</t>
  </si>
  <si>
    <t>SP-2-19</t>
  </si>
  <si>
    <t>Sitzpolster für Zweisitzer 2019</t>
  </si>
  <si>
    <t>SP-1-19</t>
  </si>
  <si>
    <t>Sitzpolster für Einsitzer 2019</t>
  </si>
  <si>
    <t>RSSR1-19</t>
  </si>
  <si>
    <t>Regenverdeck Sportrex1 2019</t>
  </si>
  <si>
    <t>RSSR2-19</t>
  </si>
  <si>
    <t>Regenverdeck Sportrex2 2019</t>
  </si>
  <si>
    <t xml:space="preserve">Adapter Babyschale </t>
  </si>
  <si>
    <t xml:space="preserve">Kopfstütze </t>
  </si>
  <si>
    <t xml:space="preserve">Scheibenbremsen Nachrüstset </t>
  </si>
  <si>
    <t>Faltgarage</t>
  </si>
  <si>
    <t>KUURS-18</t>
  </si>
  <si>
    <t>Kupplung Fahrradanbindung 
(Fahrradständer)</t>
  </si>
  <si>
    <t>Coupling bicycle 
connection</t>
  </si>
  <si>
    <t>RSKG1-18</t>
  </si>
  <si>
    <t>RSSR1-18</t>
  </si>
  <si>
    <t>Regenverdeck Sportrex1 2018</t>
  </si>
  <si>
    <t>RSSR2-18</t>
  </si>
  <si>
    <t>Regenverdeck Speedkid2</t>
  </si>
  <si>
    <t>JR14-GS2-17</t>
  </si>
  <si>
    <t>SP-2-17</t>
  </si>
  <si>
    <t>AD-18</t>
  </si>
  <si>
    <t>Sitzpolster für Zweisitzer 2017</t>
  </si>
  <si>
    <t>Adapter für Autositzschale 2018</t>
  </si>
  <si>
    <t>Adapter for KidGoo (Qeridoo or Maxi-Cosi)</t>
  </si>
  <si>
    <t>K-587K</t>
  </si>
  <si>
    <t>DBAO-80-H</t>
  </si>
  <si>
    <t>DBAO-90-H</t>
  </si>
  <si>
    <t>Kupplung bis 2016</t>
  </si>
  <si>
    <t>KU.03.380.00</t>
  </si>
  <si>
    <t>WEBER X12 Steckachse universal Steigung 1.5   Achse</t>
  </si>
  <si>
    <t>WEB-800-17</t>
  </si>
  <si>
    <t>Weber Flexbar-Deichsel für Weberkupplung Einsitzer</t>
  </si>
  <si>
    <t>KU.01.000.00</t>
  </si>
  <si>
    <t>Weber B-Kupplung (Fahrradständer)</t>
  </si>
  <si>
    <t xml:space="preserve">Disc Brake addon </t>
  </si>
  <si>
    <t>Baby shell (darkgrey)</t>
  </si>
  <si>
    <t>Babyschale (dunkelgrau)</t>
  </si>
  <si>
    <t>Universaladapter für Babyschale / Hängematte</t>
  </si>
  <si>
    <r>
      <t xml:space="preserve">EAN
</t>
    </r>
    <r>
      <rPr>
        <sz val="12"/>
        <color theme="0" tint="-0.34998626667073579"/>
        <rFont val="Roboto"/>
      </rPr>
      <t>GTIN</t>
    </r>
  </si>
  <si>
    <r>
      <t xml:space="preserve">UVP 19%
</t>
    </r>
    <r>
      <rPr>
        <sz val="12"/>
        <color theme="0" tint="-0.34998626667073579"/>
        <rFont val="Roboto"/>
      </rPr>
      <t>MSRP 19%</t>
    </r>
  </si>
  <si>
    <r>
      <t xml:space="preserve">TYP
</t>
    </r>
    <r>
      <rPr>
        <sz val="12"/>
        <color theme="0" tint="-0.34998626667073579"/>
        <rFont val="Roboto"/>
      </rPr>
      <t>Type</t>
    </r>
  </si>
  <si>
    <r>
      <t xml:space="preserve">URSPRUNGSLAND 
</t>
    </r>
    <r>
      <rPr>
        <sz val="12"/>
        <color theme="0" tint="-0.34998626667073579"/>
        <rFont val="Roboto"/>
      </rPr>
      <t>Country of origin</t>
    </r>
  </si>
  <si>
    <r>
      <t xml:space="preserve">FARBE
</t>
    </r>
    <r>
      <rPr>
        <sz val="12"/>
        <color theme="0" tint="-0.34998626667073579"/>
        <rFont val="Roboto"/>
      </rPr>
      <t>Color</t>
    </r>
  </si>
  <si>
    <r>
      <t xml:space="preserve">BEMERKUNGEN
</t>
    </r>
    <r>
      <rPr>
        <sz val="12"/>
        <color theme="0" tint="-0.34998626667073579"/>
        <rFont val="Roboto"/>
      </rPr>
      <t>Notes</t>
    </r>
  </si>
  <si>
    <r>
      <t>VERFÜGBARKEIT</t>
    </r>
    <r>
      <rPr>
        <sz val="12"/>
        <color theme="0" tint="-0.34998626667073579"/>
        <rFont val="Roboto"/>
      </rPr>
      <t xml:space="preserve">
Availability</t>
    </r>
  </si>
  <si>
    <r>
      <t xml:space="preserve">ARTIKELNUMMER
</t>
    </r>
    <r>
      <rPr>
        <sz val="12"/>
        <color theme="0" tint="-0.34998626667073579"/>
        <rFont val="Roboto"/>
      </rPr>
      <t>ARTICLE NUMBER</t>
    </r>
  </si>
  <si>
    <r>
      <t xml:space="preserve">NAME
</t>
    </r>
    <r>
      <rPr>
        <sz val="12"/>
        <color theme="0" tint="-0.34998626667073579"/>
        <rFont val="Roboto"/>
      </rPr>
      <t>NAME</t>
    </r>
  </si>
  <si>
    <r>
      <t xml:space="preserve">NAME EN
</t>
    </r>
    <r>
      <rPr>
        <sz val="12"/>
        <color theme="0" tint="-0.34998626667073579"/>
        <rFont val="Roboto"/>
      </rPr>
      <t>NAME EN</t>
    </r>
  </si>
  <si>
    <t>SWFR-1-21</t>
  </si>
  <si>
    <t>Schutzwanne Einsitzer</t>
  </si>
  <si>
    <t>SWFR-2-21</t>
  </si>
  <si>
    <t>Schutzwanne Zweisitzer</t>
  </si>
  <si>
    <t>FG-21</t>
  </si>
  <si>
    <t>Add-ons</t>
  </si>
  <si>
    <t xml:space="preserve">Coupling bicycle 
connection </t>
  </si>
  <si>
    <t>A-TA12-22-BK100</t>
  </si>
  <si>
    <t>A-TA12-22-BK150</t>
  </si>
  <si>
    <t>A-TA12-22-BK175</t>
  </si>
  <si>
    <t>A-PA105-22-BK100</t>
  </si>
  <si>
    <t>A-COAT-22-BK080</t>
  </si>
  <si>
    <t>A-COAT-22-BK100</t>
  </si>
  <si>
    <t>A-COAT-22-BK150</t>
  </si>
  <si>
    <t>-</t>
  </si>
  <si>
    <t>A-HRST-22-GR</t>
  </si>
  <si>
    <t>Head rest</t>
  </si>
  <si>
    <t>A-SRDC-22-GR</t>
  </si>
  <si>
    <t>Sitzverkleinerer</t>
  </si>
  <si>
    <t>Protection tray one-seater</t>
  </si>
  <si>
    <t>Protection tray two-seater</t>
  </si>
  <si>
    <t>A-LBLT-22-RD</t>
  </si>
  <si>
    <t>A-BBSH-22-GR</t>
  </si>
  <si>
    <t>A-RC11-22-TR</t>
  </si>
  <si>
    <t>Transparent</t>
  </si>
  <si>
    <t>A-RC12-22-TR</t>
  </si>
  <si>
    <t>A-RCK1-22-TR</t>
  </si>
  <si>
    <t xml:space="preserve">Regenschutz Kidgoo 1 </t>
  </si>
  <si>
    <t>A-RCK2-22-TR</t>
  </si>
  <si>
    <t>Regenschutz Kidgoo 2</t>
  </si>
  <si>
    <t>A-JGW1-22-BK</t>
  </si>
  <si>
    <t>14" Joggerrad für Einsitzer</t>
  </si>
  <si>
    <t>14" Joggerwheel for one-seater</t>
  </si>
  <si>
    <t>A-JGW2-22-BK</t>
  </si>
  <si>
    <t>14" Joggerrad für Zweisitzer</t>
  </si>
  <si>
    <t>Buggy add-on set for 
Sportrex1 Basic</t>
  </si>
  <si>
    <t>14" Joggerrad mit Gabelsystem für Zweisitzer 2017 / 2018</t>
  </si>
  <si>
    <t>Seat cushion for 
two-seater 2017</t>
  </si>
  <si>
    <t>Disc brake retrofit set (57cm) 
for Kidgoo2 2017</t>
  </si>
  <si>
    <t>WEBER X12 thru axis universal 
Slope 1.5 axis</t>
  </si>
  <si>
    <t>Weber B-coupler 
(bicycle stand)</t>
  </si>
  <si>
    <t xml:space="preserve">Kupplung 
Fahrradanbindung </t>
  </si>
  <si>
    <t>Kupplungsverdreh-
sicherung 4mm</t>
  </si>
  <si>
    <t>Regenschutz 
QUPA 2 / Sportrex 2</t>
  </si>
  <si>
    <t>Buggy Nachrüstset 
für den Sportrex1 Basic</t>
  </si>
  <si>
    <t>A-COAT-22-BK040</t>
  </si>
  <si>
    <t>Steckachsadapter M12x1,0 
160 - 174 mm P1</t>
  </si>
  <si>
    <t>Steckachsadapter M12x1,5 
170 mm P1,5</t>
  </si>
  <si>
    <t>Steckachsadapter M12x1,75 
167 - 192 mm P1,75</t>
  </si>
  <si>
    <t>Polygonadapter 38x26</t>
  </si>
  <si>
    <t>Kupplungsverdrehsicherung 8mm</t>
  </si>
  <si>
    <t>Kupplungsverdrehsicherung 10mm</t>
  </si>
  <si>
    <t>Kupplungsverdrehsicherung 15mm</t>
  </si>
  <si>
    <t>Rain cover 
QUPA 1 / Sportrex 1</t>
  </si>
  <si>
    <t>Rain cover 
QUPA 2 / Sportrex 2</t>
  </si>
  <si>
    <t>PA1051</t>
  </si>
  <si>
    <t>KVS-4</t>
  </si>
  <si>
    <t>Kupplungsverdrehsicherung 4mm</t>
  </si>
  <si>
    <t>KVS-8</t>
  </si>
  <si>
    <t>KVS-10</t>
  </si>
  <si>
    <t>KVS-15</t>
  </si>
  <si>
    <t xml:space="preserve">LED Rücklicht </t>
  </si>
  <si>
    <t>14" Joggerwheel for two-seater</t>
  </si>
  <si>
    <t>Hängematte Plus mit Sicherheitsrahmen für Babytransport</t>
  </si>
  <si>
    <t>Hammock Plus with safety frame for baby transport</t>
  </si>
  <si>
    <t>A-HMPL-22-GR</t>
  </si>
  <si>
    <r>
      <rPr>
        <strike/>
        <sz val="18"/>
        <rFont val="Roboto Condensed"/>
      </rPr>
      <t>16,38 €</t>
    </r>
    <r>
      <rPr>
        <sz val="18"/>
        <color rgb="FFC00000"/>
        <rFont val="Roboto Condensed"/>
      </rPr>
      <t xml:space="preserve">
        </t>
    </r>
    <r>
      <rPr>
        <sz val="20"/>
        <color rgb="FFC00000"/>
        <rFont val="Roboto Condensed"/>
      </rPr>
      <t>10,00 €</t>
    </r>
  </si>
  <si>
    <r>
      <rPr>
        <strike/>
        <sz val="18"/>
        <rFont val="Roboto Condensed"/>
      </rPr>
      <t xml:space="preserve">54,62 €
</t>
    </r>
    <r>
      <rPr>
        <sz val="18"/>
        <rFont val="Roboto Condensed"/>
      </rPr>
      <t xml:space="preserve">         </t>
    </r>
    <r>
      <rPr>
        <sz val="20"/>
        <color rgb="FFC00000"/>
        <rFont val="Roboto Condensed"/>
      </rPr>
      <t>30,00 €</t>
    </r>
  </si>
  <si>
    <r>
      <rPr>
        <strike/>
        <sz val="18"/>
        <rFont val="Roboto Condensed"/>
      </rPr>
      <t>15,29 €</t>
    </r>
    <r>
      <rPr>
        <sz val="18"/>
        <color rgb="FFC00000"/>
        <rFont val="Roboto Condensed"/>
      </rPr>
      <t xml:space="preserve">
          </t>
    </r>
    <r>
      <rPr>
        <sz val="20"/>
        <color rgb="FFC00000"/>
        <rFont val="Roboto Condensed"/>
      </rPr>
      <t>8,00 €</t>
    </r>
  </si>
  <si>
    <r>
      <rPr>
        <strike/>
        <sz val="18"/>
        <rFont val="Roboto Condensed"/>
      </rPr>
      <t>13,65 €</t>
    </r>
    <r>
      <rPr>
        <sz val="18"/>
        <color rgb="FFC00000"/>
        <rFont val="Roboto Condensed"/>
      </rPr>
      <t xml:space="preserve">
          </t>
    </r>
    <r>
      <rPr>
        <sz val="20"/>
        <color rgb="FFC00000"/>
        <rFont val="Roboto Condensed"/>
      </rPr>
      <t>8,50 €</t>
    </r>
  </si>
  <si>
    <r>
      <rPr>
        <strike/>
        <sz val="18"/>
        <rFont val="Roboto Condensed"/>
      </rPr>
      <t>32,77 €</t>
    </r>
    <r>
      <rPr>
        <sz val="18"/>
        <color rgb="FFC00000"/>
        <rFont val="Roboto Condensed"/>
      </rPr>
      <t xml:space="preserve">
          </t>
    </r>
    <r>
      <rPr>
        <sz val="20"/>
        <color rgb="FFC00000"/>
        <rFont val="Roboto Condensed"/>
      </rPr>
      <t>24,00€</t>
    </r>
  </si>
  <si>
    <r>
      <rPr>
        <strike/>
        <sz val="18"/>
        <rFont val="Roboto Condensed"/>
      </rPr>
      <t xml:space="preserve">16,38 €
</t>
    </r>
    <r>
      <rPr>
        <sz val="18"/>
        <rFont val="Roboto Condensed"/>
      </rPr>
      <t xml:space="preserve">         </t>
    </r>
    <r>
      <rPr>
        <sz val="20"/>
        <color rgb="FFC00000"/>
        <rFont val="Roboto Condensed"/>
      </rPr>
      <t>11,00 €</t>
    </r>
  </si>
  <si>
    <r>
      <rPr>
        <strike/>
        <sz val="18"/>
        <rFont val="Roboto Condensed"/>
      </rPr>
      <t xml:space="preserve">54,08 €
</t>
    </r>
    <r>
      <rPr>
        <sz val="18"/>
        <rFont val="Roboto Condensed"/>
      </rPr>
      <t xml:space="preserve">         </t>
    </r>
    <r>
      <rPr>
        <sz val="20"/>
        <color rgb="FFC00000"/>
        <rFont val="Roboto Condensed"/>
      </rPr>
      <t>42,20 €</t>
    </r>
  </si>
  <si>
    <r>
      <rPr>
        <strike/>
        <sz val="18"/>
        <rFont val="Roboto Condensed"/>
      </rPr>
      <t xml:space="preserve">54,08 €
</t>
    </r>
    <r>
      <rPr>
        <sz val="18"/>
        <rFont val="Roboto Condensed"/>
      </rPr>
      <t xml:space="preserve">         </t>
    </r>
    <r>
      <rPr>
        <sz val="20"/>
        <color rgb="FFC00000"/>
        <rFont val="Roboto Condensed"/>
      </rPr>
      <t>49,50 €</t>
    </r>
  </si>
  <si>
    <r>
      <t xml:space="preserve">HEK RABATTIERT
</t>
    </r>
    <r>
      <rPr>
        <sz val="12"/>
        <color theme="0" tint="-0.34998626667073579"/>
        <rFont val="Roboto"/>
      </rPr>
      <t>PP DISCOUNTED</t>
    </r>
  </si>
  <si>
    <r>
      <t xml:space="preserve">HEK BASIS
</t>
    </r>
    <r>
      <rPr>
        <sz val="12"/>
        <color theme="0" tint="-0.34998626667073579"/>
        <rFont val="Roboto"/>
      </rPr>
      <t>PP BASIS</t>
    </r>
  </si>
  <si>
    <t>A-DTGD-22-BK-2A</t>
  </si>
  <si>
    <t>A-DTGD-22-BK-1A</t>
  </si>
  <si>
    <t>Schmutzfänger</t>
  </si>
  <si>
    <t>Dirt guard</t>
  </si>
  <si>
    <t>Disc brake retrofit set (47cm)
for Kidgoo1 2017</t>
  </si>
  <si>
    <t>Scheibenbremse Nachrüstset für Kidgoo1</t>
  </si>
  <si>
    <t>Scheibenbremse Nachrüstset für Kidgoo2</t>
  </si>
  <si>
    <t>14" jogger wheel with fork system for two-Seater 2017/2018</t>
  </si>
  <si>
    <t>Weber Flexbar-Drawbar for Weber hitch single seater</t>
  </si>
  <si>
    <t>Rain cover Sportrex2 2018</t>
  </si>
  <si>
    <t>Regenschutz 
QUPA 1 / Sportrex1</t>
  </si>
  <si>
    <t>A-EQRA-22-BK190</t>
  </si>
  <si>
    <t>Verlängerte Schnellspannachse 190 mm</t>
  </si>
  <si>
    <t>A-FTMF-22-GR</t>
  </si>
  <si>
    <t>Fußsack light</t>
  </si>
  <si>
    <t>Footmuff light</t>
  </si>
  <si>
    <t>A-QCLK-23-BK</t>
  </si>
  <si>
    <t>Qeridoo Kabelschloss</t>
  </si>
  <si>
    <t>Qeridoo cable lock</t>
  </si>
  <si>
    <t>A-PA12-21-SI125</t>
  </si>
  <si>
    <t>Polygonadapter M12x1,25</t>
  </si>
  <si>
    <t>A-QFBA-23-BK</t>
  </si>
  <si>
    <t>A-HCST-23-BK</t>
  </si>
  <si>
    <t>A-CINP1-23-GR</t>
  </si>
  <si>
    <t>A-CINP2-23-GR</t>
  </si>
  <si>
    <t>A-TB21-23-BK</t>
  </si>
  <si>
    <t>A-TB22-23-BK</t>
  </si>
  <si>
    <t>4260204181486</t>
  </si>
  <si>
    <t>4260204181790</t>
  </si>
  <si>
    <t>4260204181622</t>
  </si>
  <si>
    <t>4260204181639</t>
  </si>
  <si>
    <t>4260204181493</t>
  </si>
  <si>
    <t>4260204181509</t>
  </si>
  <si>
    <t>Bollerwagen Set</t>
  </si>
  <si>
    <t>Handcart Set</t>
  </si>
  <si>
    <t>Cargo Einlegeplatte Einsitzer</t>
  </si>
  <si>
    <t>Cargo insert plate one seater</t>
  </si>
  <si>
    <t>Cargo Einlegeplatte Zweisitzer</t>
  </si>
  <si>
    <t>Cargo insert plate two seater</t>
  </si>
  <si>
    <t>Deichsel Einsitzer für 20" Fahrräder</t>
  </si>
  <si>
    <t>Tow bar one-seater for 20" bikes</t>
  </si>
  <si>
    <t>Deichsel Zweisitzer für 20" Fahrräder</t>
  </si>
  <si>
    <t>Tow bar two-seater for 20" bikes</t>
  </si>
  <si>
    <t>A-PA105-23-BK100</t>
  </si>
  <si>
    <t>A-PA50-23-BK080</t>
  </si>
  <si>
    <t>A-PA100-23-BK100</t>
  </si>
  <si>
    <t>A-PA38-23-BK260</t>
  </si>
  <si>
    <t>A-PA12-23-BK125</t>
  </si>
  <si>
    <t>Polygonadapter 10.5x1</t>
  </si>
  <si>
    <t>Polygonadapter 5x0.8</t>
  </si>
  <si>
    <t>Polygonadapter M12x1.25</t>
  </si>
  <si>
    <t>4260204181745</t>
  </si>
  <si>
    <t>4260204181752</t>
  </si>
  <si>
    <t>4260204181769</t>
  </si>
  <si>
    <t>4260204181776</t>
  </si>
  <si>
    <t>4260204181783</t>
  </si>
  <si>
    <t>A-FM10-23-GR</t>
  </si>
  <si>
    <t>A-FM20-23-GR</t>
  </si>
  <si>
    <t>A-HRSTTP-22-GR</t>
  </si>
  <si>
    <t>Qeridoo Fußsäckchen</t>
  </si>
  <si>
    <t>Qeridoo Footmuff small</t>
  </si>
  <si>
    <t xml:space="preserve">Qeridoo Fußsack </t>
  </si>
  <si>
    <t>Qeridoo Footmuff</t>
  </si>
  <si>
    <t>Kopfstütze mit Theraline-Kissen</t>
  </si>
  <si>
    <t>Headrest with Theraline pillow</t>
  </si>
  <si>
    <t>4260204181608</t>
  </si>
  <si>
    <t>4260204181615</t>
  </si>
  <si>
    <t>4260204180984</t>
  </si>
  <si>
    <t xml:space="preserve">LED-Rücklicht mit
LED Rücklicht Halterung </t>
  </si>
  <si>
    <t>A-LBLTQB0-23-RD</t>
  </si>
  <si>
    <t>LED back light with LED back light mount</t>
  </si>
  <si>
    <t>A-TSBL-23-BK</t>
  </si>
  <si>
    <t>A-TSBL-23-BL</t>
  </si>
  <si>
    <t>A-TSBL-23-GN</t>
  </si>
  <si>
    <t>A-HMPLTP-22-GR</t>
  </si>
  <si>
    <t>Hängematte Plus Limited Edition Theraline</t>
  </si>
  <si>
    <t>Hammock Plus Limited Edition Theraline</t>
  </si>
  <si>
    <t>RSSR1-20</t>
  </si>
  <si>
    <t>Regenverdeck Sportrex1</t>
  </si>
  <si>
    <t>Rain cover Sportrex1</t>
  </si>
  <si>
    <t>JR-1-20</t>
  </si>
  <si>
    <t>JR-SK1-20</t>
  </si>
  <si>
    <t>14" Joggerrad Einsitzer</t>
  </si>
  <si>
    <t>14" Jogger wheel one-seater</t>
  </si>
  <si>
    <t>JR-SK2-20</t>
  </si>
  <si>
    <t>14" Joggerrad Speedkid1</t>
  </si>
  <si>
    <t>14" Jogger wheel Speedkid1</t>
  </si>
  <si>
    <t>14" Joggerrad Speedkid2</t>
  </si>
  <si>
    <t>14" Jogger wheel Speedkid2</t>
  </si>
  <si>
    <t>Coupling until 2016</t>
  </si>
  <si>
    <t>Regenverdeck Kidgoo1  2018</t>
  </si>
  <si>
    <t>Regenverdeck Sportrex2 2018</t>
  </si>
  <si>
    <t>Rain cover Sportrex1 2018</t>
  </si>
  <si>
    <t>Rain cover KidGoo1 2018</t>
  </si>
  <si>
    <t>Rain cover Sportrex2 2019</t>
  </si>
  <si>
    <t>Rain cover Sportrex1 2019</t>
  </si>
  <si>
    <t>Seat cushion for one-seater  2019</t>
  </si>
  <si>
    <t>Seat cushion for two-seater 
 2019</t>
  </si>
  <si>
    <t>Universalkupplung inkl. Reduzierstück
Universal coupling incl. Reducer</t>
  </si>
  <si>
    <t>Kupplung für Fahrradständer mit 18 mm Lochabstand (KSA 18 Bauart) 
Coupling for bicycle stands with 18 mm hole spacing (KSA 18 type)</t>
  </si>
  <si>
    <t>Ermöglicht das Anbringen einer Universalkupplung an Fahrräder mit Steckachsen, schwarz eloxiert
Enables the attachment of a universal coupling to bicycles with thru axles, black anodised</t>
  </si>
  <si>
    <t>Achsadapter für die Anbindung der Universalkupplung. Inkl. Sicherungsring, Schraube und Schraubensicherung, schwarz eloxiert
Axle adapter for connecting the universal coupling. Incl. locking ring, screw and screw lock, black anodised</t>
  </si>
  <si>
    <t>Einsatz für die Universalkupplung. Verhindert ein Verdrehen der Kupplung, schwarz eloxiert
Insert for the universal coupling. Prevents the clutch from twisting, black anodised</t>
  </si>
  <si>
    <t>Ersetzt eine vorhandene Schnellspannachse zur Kupplungsanbindung. Länge 190 mm
Replaces an existing quick-release axle for coupling connection. Length 190 mm.</t>
  </si>
  <si>
    <t>Schwarz 
Black</t>
  </si>
  <si>
    <t>Grau
Grey</t>
  </si>
  <si>
    <t>Dunkelgrau
Dark Grey</t>
  </si>
  <si>
    <t>Blau
Blue</t>
  </si>
  <si>
    <t>Grün
Green</t>
  </si>
  <si>
    <t>Silber
Silver</t>
  </si>
  <si>
    <t>nur für Premiumhändler
only for premium dealers</t>
  </si>
  <si>
    <t>Unterstützt die Kopfhaltung des Kindes und bietet zusätzlich seitlichen Schutzpuffer
Supports the child's head position and provides additional side protection</t>
  </si>
  <si>
    <t>Geeignet für Kleinkinder von ca. 6-18 Monaten
Suitable for infants from approx. 6-18 months</t>
  </si>
  <si>
    <t>Schutzwanne für den Fußraum
Protective tray for the footwell</t>
  </si>
  <si>
    <t>Batteriebetriebenes LED-Rücklicht, StVZO konform, ohne Batterien
Battery-operated LED rear light, StVZO conform, without batteries</t>
  </si>
  <si>
    <t>Batteriebetriebenes LED-Rücklicht, LED Rücklicht Halterung
StVZO konform, ohne Batterien
Battery-operated LED back light, LED back light holder, StVZO conform, without batteries</t>
  </si>
  <si>
    <t>Hängematte Plus mit Sicherheitsrahmen für Babytransport
Hammock Plus with safety frame for baby transport</t>
  </si>
  <si>
    <t>Babyschale (dunkelgrau)
Baby seat (dark grey)</t>
  </si>
  <si>
    <t>Fußsack Light für Babytransport
Footmuff light for baby transport</t>
  </si>
  <si>
    <t>Universaladapter für das Anbringen einer Babyschale/Hängematte an einem Qeridoo Speedkid oder andere Kinderfahrradanhänger
Universal adapter for attaching a baby seat/hammock to a Qeridoo Speedkid or other child bike trailers</t>
  </si>
  <si>
    <t>Adapter zum einbauen einer Babyschale von Qeridoo oder Maxi-Cosi* im Qeridoo Kindersportwagen
Adapter for installing a Qeridoo or Maxi-Cosi* infant car seat in the Qeridoo trailer</t>
  </si>
  <si>
    <t>Wasserfeste Faltgarage für Qeridoo Kindersportwagen
Waterproof folding garage for Qeridoo trailer</t>
  </si>
  <si>
    <t>Regenschutz für QUPA 1 / Sportrex 1
Rain cover for QUPA 1 / Sportrex 1</t>
  </si>
  <si>
    <t>Regenschutz für QUPA 2 / Sportrex 2
Rain cover for QUPA 2 / Sportrex 2</t>
  </si>
  <si>
    <t>Regenschutz  Kidgoo 1
Rain cover Kidgoo 1</t>
  </si>
  <si>
    <t>Regenschutz Kidgoo 2
Rain cover Kidgoo 2</t>
  </si>
  <si>
    <t xml:space="preserve">Mechanische Scheibenbremse mit Ø 160 mm Rotoren. Einfache Nachrüstung für alle Kindersportwagen 2018 - 2020 
Mechanical disc brake with Ø 160 mm rotors. Easy retrofitting for all pushchairs 2018 - 2020 </t>
  </si>
  <si>
    <t>Schmutzfänger für die Buggyradaufnahme. Kompatibel mit Sportrex und Kidgoo
Dirt guard for the buggy wheel mount. Compatible with Sportrex and Kidgoo</t>
  </si>
  <si>
    <t>Schmutzfänger für die Buggyradaufnahme. Kompatibel mit Kidgoo Sport
Dirt guard for the buggy wheel mount. Compatible with Kidgoo Sport.</t>
  </si>
  <si>
    <t>inkl. Deichselaufnahme (Schwarz). 14“ Jogger-Luftrad mit Reflektorlinien. Praktische und schnelle Befestigung in Deichselaufnahme
Incl. towbar mount (black). 14" jogger pneumatic wheel with reflector lines. Practical and quick attachment to the towbar mount</t>
  </si>
  <si>
    <t>Bollerwagen Set für den Qubee
Handcart set for the Qubee</t>
  </si>
  <si>
    <t>Cargo Einlegeplatte Einsitzer
Cargo insert plate one-seater</t>
  </si>
  <si>
    <t>Cargo Einlegeplatte Zweisitzer
Cargo insert plate two-seater</t>
  </si>
  <si>
    <t>Deichsel Einsitzer für 20" Fahrräder
Drawbar one-seater for 20" bikes</t>
  </si>
  <si>
    <t>Deichsel Zweisitzer für 20" Fahrräder
Drawbar two-seater for 20" bikes</t>
  </si>
  <si>
    <t>Qeridoo Kabelschloss
Qeridoo cable lock</t>
  </si>
  <si>
    <t>700 ml Trinkflasche für magnet-mechanisches Flaschenhaltersystem inkl. Halter
700 ml drinking bottle for magnetic-mechanical bottle holder system incl. Holder</t>
  </si>
  <si>
    <t>Achsadapter für die Anbindung der Universalkupplung. Inkl. Sicherungsring, Schraube und Schraubensicherung, schwarz eloxiert
Axle adapter for connecting the universal coupling. Incl. retaining ring, screw and screw lock, black anodised</t>
  </si>
  <si>
    <t>Ermöglicht das Anbringen einer Flexbar-Kupplung an Fahrräder mit Nabenschaltung.
Passend für Nabenschaltungssysteme mit 12 x 1,25 mm Feingewinde.
Enables a Flexbar clutch to be attached to bicycles with hub gears.
Suitable for hub gear systems with 12 x 1.25 mm fine thread</t>
  </si>
  <si>
    <t>Regenschutz für Sportrex1 2020/2021
Rain cover for Sportrex1 2020/2021</t>
  </si>
  <si>
    <t>14'' Joggerrad inkl. Deichselaufnahme für Sportrex1 und Kidgoo1 2020/2021
14'' jogger wheel incl. tow bar mount for Sportrex1 and Kidgoo1 2020/2021</t>
  </si>
  <si>
    <t>14'' Joggerrad inkl. Deichselaufnahme für Speedkid1 2020/2021
14'' jogger wheel incl. tow bar mount for Speedkid1 2020/2021</t>
  </si>
  <si>
    <t>14'' Joggerrad inkl. Deichselaufnahme für Speedkid2 2020/2021
14'' jogger wheel incl. towbar mount for Speedkid2 2020/2021</t>
  </si>
  <si>
    <t>Achsadapter für die Anbindung der Universalkupplung. Inkl. Sicherungsring und Schraube
Axle adapter for connecting the universal coupling.Incl. retaining ring and screw</t>
  </si>
  <si>
    <t>Einsatz für die Universalkupplung. Verhindert ein Verdrehen der Kupplung
Insert for the universal coupling.Prevents the coupling from twisting</t>
  </si>
  <si>
    <t>Kupplung Universal für Modelle bis 2016
Universal clutch for models up to 2016</t>
  </si>
  <si>
    <t xml:space="preserve">Zubehör 
accessories </t>
  </si>
  <si>
    <t>FIDLOCK TWIST base by Qeridoo</t>
  </si>
  <si>
    <t>JR-2-20</t>
  </si>
  <si>
    <t xml:space="preserve"> 14" Joggerrad Zweisitzer</t>
  </si>
  <si>
    <t>14" Jogger wheel two-seater</t>
  </si>
  <si>
    <t>14'' Joggerrad inkl. Deichselaufnahme für Sportrex2 und Kidgoo2 2020/2021
14'' jogger wheel incl. tow bar mount for Sportrex2 and Kidgoo2 2020/2021</t>
  </si>
  <si>
    <t>A-DMT1-24-BK</t>
  </si>
  <si>
    <t>A-DMT2-24-BK</t>
  </si>
  <si>
    <t>4260204182155</t>
  </si>
  <si>
    <t>4260204182162</t>
  </si>
  <si>
    <t>Dirt mat one-seater</t>
  </si>
  <si>
    <t>Dirt mat two-seater</t>
  </si>
  <si>
    <t>Qeridoo Sitzauflage Iceberg</t>
  </si>
  <si>
    <t xml:space="preserve">Qeridoo Seatcover Iceberg </t>
  </si>
  <si>
    <t>A-SCI1-24-GR</t>
  </si>
  <si>
    <t>4260204182308</t>
  </si>
  <si>
    <t>Coming soon</t>
  </si>
  <si>
    <t>Ski &amp; Hike Set</t>
  </si>
  <si>
    <t>A-JRBD-24-GN</t>
  </si>
  <si>
    <t>Joggerband</t>
  </si>
  <si>
    <t>Jogger band</t>
  </si>
  <si>
    <t>Qubee Regenverdeck</t>
  </si>
  <si>
    <t>Qubee XL Regenverdeck</t>
  </si>
  <si>
    <t>Radabweiser mit Buggyradhalter</t>
  </si>
  <si>
    <t>X-WG10-24-BK</t>
  </si>
  <si>
    <t>Disc brake retrofit kit</t>
  </si>
  <si>
    <t>Qubee rain cover</t>
  </si>
  <si>
    <t>Qubee XL rain cover</t>
  </si>
  <si>
    <t xml:space="preserve">Kupplungen, Polygonadapter, Kupplungsverdrehsicherung  / Couplings,  Polygon adapter,  Coupling anti-twist </t>
  </si>
  <si>
    <t>Komfortzubehör / Comfort accessories</t>
  </si>
  <si>
    <t>Regenverdeck und Abdeckungen / Rain cover and covers</t>
  </si>
  <si>
    <t>Auslaufartikel (nur begrenzte Stückzahl verfügbar) / Discontinued items (only limited quantities available)</t>
  </si>
  <si>
    <t>A-QFPP-24-BK</t>
  </si>
  <si>
    <t>FIDLOCK VACUUM Smartphone Klebe-Patch by Qeridoo</t>
  </si>
  <si>
    <t>A-SKHK-24-GR</t>
  </si>
  <si>
    <t>4260204182353</t>
  </si>
  <si>
    <t>Wheel guard with buggy wheel holder</t>
  </si>
  <si>
    <t>Fidlock Zubehör / Fidlock Accessories</t>
  </si>
  <si>
    <t>FIDLOCK TWIST bottle 700 life black</t>
  </si>
  <si>
    <t>FIDLOCK TWIST bottle 700 life blue</t>
  </si>
  <si>
    <t>FIDLOCK TWIST bottle 700 life green</t>
  </si>
  <si>
    <t>Qeridoo FIDLOCK VACUUM handlebar base</t>
  </si>
  <si>
    <t>A-QFHB-24-BK</t>
  </si>
  <si>
    <t>Vorbestellungen für diese Artikel sind derzeit noch nicht möglich. Weitere Informationen erhalten Sie zukünftig in unseren Newslettern.
Pre-orders for these items are not yet possible. You will receive further information in our newsletters in the future.</t>
  </si>
  <si>
    <t>Vakuum-magnetischer Smartphone-Halter für Lenker
Vacuum-magnetic smartphone holder for handlebars</t>
  </si>
  <si>
    <t>Universelle vakuum-magnetische Smartphonehalterung zum Kleben
Universal vacuum-magnetic smartphone holder for gluing</t>
  </si>
  <si>
    <t>Ersatzteile / Spare Parts</t>
  </si>
  <si>
    <t>A-TU08-23-BK</t>
  </si>
  <si>
    <t>Schlauch 8" (Buggyrad)</t>
  </si>
  <si>
    <t>A-TU14-23-BK</t>
  </si>
  <si>
    <t>Schlauch 14" (Joggerrad)</t>
  </si>
  <si>
    <t>A-TU20-23-BK</t>
  </si>
  <si>
    <t>Schlauch 20" (Laufrad)</t>
  </si>
  <si>
    <t>A-LFRSS-18-RD</t>
  </si>
  <si>
    <t>A-LFRSK-18-RD</t>
  </si>
  <si>
    <t>A-LFRS-20-RD</t>
  </si>
  <si>
    <t>Blattfeder Austausch Set 2020/2021</t>
  </si>
  <si>
    <t>A-LFRS-22-RD</t>
  </si>
  <si>
    <t>Blattfeder Austausch Set 2022</t>
  </si>
  <si>
    <t>A-LFRS-23-RD</t>
  </si>
  <si>
    <t>Blattfeder Austausch Set 2023</t>
  </si>
  <si>
    <t>Blattfeder Austausch
Set Sportrex 2018/2019</t>
  </si>
  <si>
    <t>Blattfeder Austausch 
Set Kidgoo 2018/2019</t>
  </si>
  <si>
    <t>4260204182148</t>
  </si>
  <si>
    <t>4260204182131</t>
  </si>
  <si>
    <t>4260204182124</t>
  </si>
  <si>
    <t>4260204182193</t>
  </si>
  <si>
    <t>4260204182346</t>
  </si>
  <si>
    <t>4260204182209</t>
  </si>
  <si>
    <t>4260204182216</t>
  </si>
  <si>
    <t>4260204182223</t>
  </si>
  <si>
    <t>Tube 8" (Buggyrad)</t>
  </si>
  <si>
    <t>Tube 14" (Joggerrad)</t>
  </si>
  <si>
    <t>Tube 20" (Laufrad)</t>
  </si>
  <si>
    <t>Leaf spring replacement
Set Sportrex 2018/2019</t>
  </si>
  <si>
    <t>Leaf spring replacement
Set Kidgoo 2018/2019</t>
  </si>
  <si>
    <t>Leaf spring replacement
Set 2020/2021</t>
  </si>
  <si>
    <t>Leaf spring replacement
Set 2022</t>
  </si>
  <si>
    <t>Leaf spring replacement
Set Sportrex 2023</t>
  </si>
  <si>
    <t>Rot
Red</t>
  </si>
  <si>
    <t>Magnetische FIDLOCK TWIST Base für den Schiebegriff
Magnetic FIDLOCK TWIST Base for the push handle</t>
  </si>
  <si>
    <t>Bitte Rabatt gemäß Konditionen in diesem Feld eintragen
Please enter discount according to conditions in this field</t>
  </si>
  <si>
    <t>Robuste Schutzmatte aus Vollgummi für den Innenraum des Fahrradanhängers – sorgt für optimalen Schutz und einfache Reinigung.
Robust protective mat made of solid rubber for the interior of the bike trailer - ensures optimum protection and easy cleaning.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</si>
</sst>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-* #,##0.00\ &quot;€&quot;_-;\-* #,##0.00\ &quot;€&quot;_-;_-* &quot;-&quot;??\ &quot;€&quot;_-;_-@_-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0"/>
      <name val="Roboto"/>
    </font>
    <font>
      <sz val="12"/>
      <color theme="0" tint="-0.34998626667073579"/>
      <name val="Roboto"/>
    </font>
    <font>
      <sz val="12"/>
      <color theme="1"/>
      <name val="Calibri"/>
      <family val="2"/>
      <scheme val="minor"/>
    </font>
    <font>
      <sz val="20"/>
      <color theme="0"/>
      <name val="Magistral Book"/>
      <family val="2"/>
    </font>
    <font>
      <sz val="20"/>
      <color theme="1"/>
      <name val="Calibri"/>
      <family val="2"/>
      <scheme val="minor"/>
    </font>
    <font>
      <sz val="15"/>
      <name val="Roboto Condensed"/>
    </font>
    <font>
      <sz val="18"/>
      <name val="Roboto Condensed"/>
    </font>
    <font>
      <sz val="18"/>
      <color rgb="FFC00000"/>
      <name val="Roboto Condensed"/>
    </font>
    <font>
      <strike/>
      <sz val="18"/>
      <name val="Roboto Condensed"/>
    </font>
    <font>
      <sz val="20"/>
      <color rgb="FFC00000"/>
      <name val="Roboto Condensed"/>
    </font>
    <font>
      <sz val="16"/>
      <color theme="1"/>
      <name val="Roboto"/>
    </font>
    <font>
      <b/>
      <sz val="16"/>
      <color theme="1"/>
      <name val="Roboto"/>
    </font>
    <font>
      <sz val="14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6B5B3"/>
        <bgColor indexed="64"/>
      </patternFill>
    </fill>
    <fill>
      <patternFill patternType="solid">
        <fgColor rgb="FFF2F2F2"/>
        <bgColor indexed="64"/>
      </patternFill>
    </fill>
  </fills>
  <borders count="19">
    <border>
      <left/>
      <right/>
      <top/>
      <bottom/>
      <diagonal/>
    </border>
    <border>
      <left style="dashDot">
        <color theme="0" tint="-0.249977111117893"/>
      </left>
      <right style="dashDot">
        <color theme="0" tint="-0.249977111117893"/>
      </right>
      <top style="dashDot">
        <color theme="0" tint="-0.249977111117893"/>
      </top>
      <bottom style="dashDot">
        <color theme="0" tint="-0.249977111117893"/>
      </bottom>
      <diagonal/>
    </border>
    <border>
      <left style="dashDot">
        <color theme="0" tint="-0.249977111117893"/>
      </left>
      <right/>
      <top style="dashDot">
        <color theme="0" tint="-0.249977111117893"/>
      </top>
      <bottom style="dashDot">
        <color theme="0" tint="-0.249977111117893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thin">
        <color indexed="64"/>
      </right>
      <top/>
      <bottom style="medium">
        <color theme="0"/>
      </bottom>
      <diagonal/>
    </border>
    <border>
      <left/>
      <right style="dashDot">
        <color theme="0" tint="-0.249977111117893"/>
      </right>
      <top style="dashDot">
        <color theme="0" tint="-0.249977111117893"/>
      </top>
      <bottom style="dashDot">
        <color theme="0" tint="-0.249977111117893"/>
      </bottom>
      <diagonal/>
    </border>
    <border>
      <left style="dashDot">
        <color rgb="FFBFBFBF"/>
      </left>
      <right style="dashDot">
        <color rgb="FFBFBFBF"/>
      </right>
      <top style="dashDot">
        <color rgb="FFBFBFBF"/>
      </top>
      <bottom style="dashDot">
        <color rgb="FFBFBFBF"/>
      </bottom>
      <diagonal/>
    </border>
    <border>
      <left/>
      <right style="dashDot">
        <color rgb="FFBFBFBF"/>
      </right>
      <top style="dashDot">
        <color rgb="FFBFBFBF"/>
      </top>
      <bottom style="dashDot">
        <color rgb="FFBFBFBF"/>
      </bottom>
      <diagonal/>
    </border>
    <border>
      <left style="dashDot">
        <color rgb="FFBFBFBF"/>
      </left>
      <right/>
      <top style="dashDot">
        <color rgb="FFBFBFBF"/>
      </top>
      <bottom style="dashDot">
        <color rgb="FFBFBFBF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ashDot">
        <color rgb="FFBFBFBF"/>
      </left>
      <right style="thin">
        <color indexed="64"/>
      </right>
      <top style="dashDot">
        <color rgb="FFBFBFBF"/>
      </top>
      <bottom style="dashDot">
        <color rgb="FFBFBFBF"/>
      </bottom>
      <diagonal/>
    </border>
    <border>
      <left/>
      <right style="dashDot">
        <color theme="0" tint="-0.249977111117893"/>
      </right>
      <top style="dashDot">
        <color theme="0" tint="-0.249977111117893"/>
      </top>
      <bottom style="thin">
        <color indexed="64"/>
      </bottom>
      <diagonal/>
    </border>
    <border>
      <left style="dashDot">
        <color theme="0" tint="-0.249977111117893"/>
      </left>
      <right style="dashDot">
        <color theme="0" tint="-0.249977111117893"/>
      </right>
      <top style="dashDot">
        <color theme="0" tint="-0.249977111117893"/>
      </top>
      <bottom style="thin">
        <color indexed="64"/>
      </bottom>
      <diagonal/>
    </border>
    <border>
      <left style="dashDot">
        <color theme="0" tint="-0.249977111117893"/>
      </left>
      <right/>
      <top style="dashDot">
        <color theme="0" tint="-0.249977111117893"/>
      </top>
      <bottom style="thin">
        <color indexed="64"/>
      </bottom>
      <diagonal/>
    </border>
    <border>
      <left style="dashDot">
        <color rgb="FFBFBFBF"/>
      </left>
      <right style="thin">
        <color indexed="64"/>
      </right>
      <top style="dashDot">
        <color rgb="FFBFBFBF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horizontal="left" indent="1"/>
    </xf>
    <xf numFmtId="1" fontId="0" fillId="0" borderId="0" xfId="0" applyNumberFormat="1" applyAlignment="1">
      <alignment horizontal="left" indent="1"/>
    </xf>
    <xf numFmtId="0" fontId="2" fillId="0" borderId="0" xfId="0" applyFont="1"/>
    <xf numFmtId="0" fontId="0" fillId="0" borderId="0" xfId="0" applyAlignment="1">
      <alignment horizontal="left" wrapText="1" indent="1"/>
    </xf>
    <xf numFmtId="0" fontId="3" fillId="2" borderId="3" xfId="0" applyFont="1" applyFill="1" applyBorder="1" applyAlignment="1">
      <alignment horizontal="left" vertical="top" wrapText="1" indent="1"/>
    </xf>
    <xf numFmtId="0" fontId="3" fillId="2" borderId="4" xfId="0" applyFont="1" applyFill="1" applyBorder="1" applyAlignment="1">
      <alignment horizontal="left" vertical="top" wrapText="1" indent="1"/>
    </xf>
    <xf numFmtId="0" fontId="5" fillId="0" borderId="0" xfId="0" applyFont="1" applyAlignment="1">
      <alignment vertical="top"/>
    </xf>
    <xf numFmtId="0" fontId="7" fillId="0" borderId="0" xfId="0" applyFont="1" applyAlignment="1">
      <alignment horizontal="left" indent="1"/>
    </xf>
    <xf numFmtId="49" fontId="0" fillId="0" borderId="0" xfId="0" applyNumberFormat="1" applyAlignment="1">
      <alignment horizontal="left" wrapText="1" indent="1"/>
    </xf>
    <xf numFmtId="1" fontId="9" fillId="0" borderId="6" xfId="0" applyNumberFormat="1" applyFont="1" applyBorder="1" applyAlignment="1">
      <alignment horizontal="left" vertical="center"/>
    </xf>
    <xf numFmtId="1" fontId="9" fillId="0" borderId="6" xfId="0" applyNumberFormat="1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 wrapText="1"/>
    </xf>
    <xf numFmtId="49" fontId="9" fillId="0" borderId="6" xfId="0" applyNumberFormat="1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/>
    </xf>
    <xf numFmtId="1" fontId="9" fillId="0" borderId="1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" fontId="9" fillId="0" borderId="1" xfId="0" applyNumberFormat="1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1" fontId="9" fillId="0" borderId="5" xfId="0" applyNumberFormat="1" applyFont="1" applyBorder="1" applyAlignment="1">
      <alignment horizontal="left" vertical="center"/>
    </xf>
    <xf numFmtId="0" fontId="3" fillId="3" borderId="9" xfId="0" applyFont="1" applyFill="1" applyBorder="1" applyAlignment="1">
      <alignment horizontal="left" vertical="top" wrapText="1" indent="1"/>
    </xf>
    <xf numFmtId="9" fontId="13" fillId="3" borderId="0" xfId="2" applyFont="1" applyFill="1" applyBorder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3" fillId="0" borderId="10" xfId="0" applyFont="1" applyBorder="1" applyAlignment="1">
      <alignment horizontal="left" vertical="top" wrapText="1" indent="1"/>
    </xf>
    <xf numFmtId="0" fontId="3" fillId="3" borderId="11" xfId="0" applyFont="1" applyFill="1" applyBorder="1" applyAlignment="1">
      <alignment horizontal="left" vertical="top" wrapText="1" indent="1"/>
    </xf>
    <xf numFmtId="49" fontId="9" fillId="0" borderId="1" xfId="0" applyNumberFormat="1" applyFont="1" applyBorder="1" applyAlignment="1">
      <alignment horizontal="left" vertical="center"/>
    </xf>
    <xf numFmtId="9" fontId="14" fillId="4" borderId="13" xfId="2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vertical="top" wrapText="1"/>
    </xf>
    <xf numFmtId="1" fontId="8" fillId="0" borderId="14" xfId="0" applyNumberFormat="1" applyFont="1" applyBorder="1" applyAlignment="1">
      <alignment horizontal="left" vertical="center" indent="1"/>
    </xf>
    <xf numFmtId="0" fontId="8" fillId="0" borderId="14" xfId="0" applyFont="1" applyBorder="1" applyAlignment="1">
      <alignment horizontal="left" vertical="center" wrapText="1" indent="1"/>
    </xf>
    <xf numFmtId="0" fontId="9" fillId="0" borderId="15" xfId="0" applyFont="1" applyBorder="1" applyAlignment="1">
      <alignment horizontal="left" vertical="center"/>
    </xf>
    <xf numFmtId="1" fontId="9" fillId="0" borderId="16" xfId="0" applyNumberFormat="1" applyFont="1" applyBorder="1" applyAlignment="1">
      <alignment horizontal="left" vertical="center"/>
    </xf>
    <xf numFmtId="0" fontId="9" fillId="0" borderId="16" xfId="0" applyFont="1" applyBorder="1" applyAlignment="1">
      <alignment horizontal="left" vertical="center" wrapText="1"/>
    </xf>
    <xf numFmtId="49" fontId="9" fillId="0" borderId="16" xfId="0" applyNumberFormat="1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 indent="1"/>
    </xf>
    <xf numFmtId="0" fontId="6" fillId="5" borderId="0" xfId="0" applyFont="1" applyFill="1" applyAlignment="1">
      <alignment horizontal="left" vertical="center" indent="1"/>
    </xf>
    <xf numFmtId="49" fontId="6" fillId="5" borderId="0" xfId="0" applyNumberFormat="1" applyFont="1" applyFill="1" applyAlignment="1">
      <alignment horizontal="left" vertical="center" indent="1"/>
    </xf>
    <xf numFmtId="0" fontId="6" fillId="5" borderId="10" xfId="0" applyFont="1" applyFill="1" applyBorder="1" applyAlignment="1">
      <alignment horizontal="left" vertical="center" indent="1"/>
    </xf>
    <xf numFmtId="1" fontId="9" fillId="6" borderId="6" xfId="0" applyNumberFormat="1" applyFont="1" applyFill="1" applyBorder="1" applyAlignment="1">
      <alignment horizontal="left" vertical="center" wrapText="1"/>
    </xf>
    <xf numFmtId="1" fontId="9" fillId="6" borderId="6" xfId="0" applyNumberFormat="1" applyFont="1" applyFill="1" applyBorder="1" applyAlignment="1">
      <alignment horizontal="left" vertical="center"/>
    </xf>
    <xf numFmtId="1" fontId="8" fillId="6" borderId="14" xfId="0" applyNumberFormat="1" applyFont="1" applyFill="1" applyBorder="1" applyAlignment="1">
      <alignment horizontal="left" vertical="center" indent="1"/>
    </xf>
    <xf numFmtId="0" fontId="2" fillId="6" borderId="0" xfId="0" applyFont="1" applyFill="1"/>
    <xf numFmtId="0" fontId="6" fillId="5" borderId="0" xfId="0" applyFont="1" applyFill="1" applyAlignment="1">
      <alignment horizontal="center" vertical="center"/>
    </xf>
    <xf numFmtId="44" fontId="9" fillId="6" borderId="6" xfId="1" applyFont="1" applyFill="1" applyBorder="1" applyAlignment="1">
      <alignment horizontal="center" vertical="center"/>
    </xf>
    <xf numFmtId="44" fontId="9" fillId="0" borderId="6" xfId="1" applyFont="1" applyFill="1" applyBorder="1" applyAlignment="1">
      <alignment horizontal="center" vertical="center"/>
    </xf>
    <xf numFmtId="44" fontId="9" fillId="0" borderId="1" xfId="1" applyFont="1" applyBorder="1" applyAlignment="1">
      <alignment horizontal="center" vertical="center"/>
    </xf>
    <xf numFmtId="44" fontId="9" fillId="0" borderId="1" xfId="1" applyFont="1" applyFill="1" applyBorder="1" applyAlignment="1">
      <alignment horizontal="center" vertical="center"/>
    </xf>
    <xf numFmtId="1" fontId="10" fillId="0" borderId="2" xfId="0" applyNumberFormat="1" applyFont="1" applyBorder="1" applyAlignment="1">
      <alignment horizontal="center" vertical="center" wrapText="1"/>
    </xf>
    <xf numFmtId="44" fontId="9" fillId="0" borderId="16" xfId="1" applyFont="1" applyBorder="1" applyAlignment="1">
      <alignment horizontal="center" vertical="center"/>
    </xf>
    <xf numFmtId="0" fontId="9" fillId="0" borderId="7" xfId="0" applyFont="1" applyBorder="1" applyAlignment="1">
      <alignment horizontal="left" vertical="center" wrapText="1"/>
    </xf>
    <xf numFmtId="0" fontId="15" fillId="0" borderId="0" xfId="0" applyFont="1"/>
    <xf numFmtId="0" fontId="3" fillId="2" borderId="1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4" fontId="0" fillId="0" borderId="0" xfId="1" applyFont="1" applyAlignment="1">
      <alignment horizontal="center" vertical="center"/>
    </xf>
    <xf numFmtId="0" fontId="3" fillId="2" borderId="3" xfId="0" applyFont="1" applyFill="1" applyBorder="1" applyAlignment="1">
      <alignment horizontal="center" vertical="top" wrapText="1"/>
    </xf>
    <xf numFmtId="0" fontId="3" fillId="3" borderId="0" xfId="0" applyFont="1" applyFill="1" applyAlignment="1">
      <alignment horizontal="center" vertical="top" wrapText="1"/>
    </xf>
    <xf numFmtId="0" fontId="3" fillId="3" borderId="11" xfId="0" applyFont="1" applyFill="1" applyBorder="1" applyAlignment="1">
      <alignment horizontal="center" vertical="top" wrapText="1"/>
    </xf>
    <xf numFmtId="0" fontId="6" fillId="5" borderId="0" xfId="0" applyFont="1" applyFill="1" applyAlignment="1">
      <alignment horizontal="center" vertical="center" wrapText="1"/>
    </xf>
    <xf numFmtId="1" fontId="9" fillId="6" borderId="6" xfId="0" applyNumberFormat="1" applyFont="1" applyFill="1" applyBorder="1" applyAlignment="1">
      <alignment horizontal="center" vertical="center" wrapText="1"/>
    </xf>
    <xf numFmtId="1" fontId="9" fillId="6" borderId="6" xfId="0" applyNumberFormat="1" applyFont="1" applyFill="1" applyBorder="1" applyAlignment="1">
      <alignment horizontal="center" vertical="center"/>
    </xf>
    <xf numFmtId="1" fontId="9" fillId="0" borderId="6" xfId="0" applyNumberFormat="1" applyFont="1" applyBorder="1" applyAlignment="1">
      <alignment horizontal="center" vertical="center" wrapText="1"/>
    </xf>
    <xf numFmtId="1" fontId="9" fillId="0" borderId="6" xfId="0" applyNumberFormat="1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6" xfId="0" applyNumberFormat="1" applyFont="1" applyBorder="1" applyAlignment="1">
      <alignment horizontal="center" vertical="center" wrapText="1"/>
    </xf>
    <xf numFmtId="1" fontId="9" fillId="0" borderId="16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9" fillId="0" borderId="10" xfId="0" applyFont="1" applyBorder="1" applyAlignment="1">
      <alignment horizontal="left" vertical="center"/>
    </xf>
  </cellXfs>
  <cellStyles count="3">
    <cellStyle name="Prozent" xfId="2" builtinId="5"/>
    <cellStyle name="Standard" xfId="0" builtinId="0"/>
    <cellStyle name="Währung" xfId="1" builtinId="4"/>
  </cellStyles>
  <dxfs count="59"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rgb="FFF2F2F2"/>
          <bgColor rgb="FFF2F2F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 patternType="solid">
          <fgColor theme="0" tint="-4.9989318521683403E-2"/>
          <bgColor theme="0" tint="-4.9989318521683403E-2"/>
        </patternFill>
      </fill>
    </dxf>
    <dxf>
      <fill>
        <patternFill>
          <bgColor theme="0" tint="-4.9989318521683403E-2"/>
        </patternFill>
      </fill>
    </dxf>
  </dxfs>
  <tableStyles count="2" defaultTableStyle="TableStyleMedium2" defaultPivotStyle="PivotStyleLight16">
    <tableStyle name="PivotTable-Format 1" table="0" count="0" xr9:uid="{DC6B44AC-0549-4945-9D0C-63648C7D8B38}"/>
    <tableStyle name="Qeridoo" pivot="0" count="1" xr9:uid="{D2AF99EB-9AF6-4E70-BB4A-4812E6536E30}">
      <tableStyleElement type="secondColumnStripe" dxfId="58"/>
    </tableStyle>
  </tableStyles>
  <colors>
    <mruColors>
      <color rgb="FFF2F2F2"/>
      <color rgb="FF86B5B3"/>
      <color rgb="FF1D1D1B"/>
      <color rgb="FF56B6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B187B-7B7B-42EF-9D6A-69B6C9BE327C}">
  <dimension ref="A1:N152"/>
  <sheetViews>
    <sheetView tabSelected="1" topLeftCell="A23" zoomScale="55" zoomScaleNormal="55" zoomScaleSheetLayoutView="55" zoomScalePageLayoutView="40" workbookViewId="0">
      <selection activeCell="A27" sqref="A27"/>
    </sheetView>
  </sheetViews>
  <sheetFormatPr baseColWidth="10" defaultRowHeight="15"/>
  <cols>
    <col min="1" max="1" width="33.140625" style="1" bestFit="1" customWidth="1"/>
    <col min="2" max="2" width="30.5703125" style="2" bestFit="1" customWidth="1"/>
    <col min="3" max="3" width="41" style="4" customWidth="1"/>
    <col min="4" max="4" width="38.140625" style="9" customWidth="1"/>
    <col min="5" max="5" width="19.42578125" style="60" bestFit="1" customWidth="1"/>
    <col min="6" max="6" width="20.5703125" style="60" customWidth="1"/>
    <col min="7" max="7" width="24.28515625" style="60" customWidth="1"/>
    <col min="8" max="8" width="26.5703125" style="74" customWidth="1"/>
    <col min="9" max="9" width="26.7109375" style="74" customWidth="1"/>
    <col min="10" max="10" width="22.140625" style="75" customWidth="1"/>
    <col min="11" max="11" width="117.140625" style="4" customWidth="1"/>
    <col min="12" max="12" width="34.5703125" style="4" customWidth="1"/>
  </cols>
  <sheetData>
    <row r="1" spans="1:14" s="7" customFormat="1" ht="55.5" customHeight="1" thickBot="1">
      <c r="A1" s="5" t="s">
        <v>76</v>
      </c>
      <c r="B1" s="5" t="s">
        <v>69</v>
      </c>
      <c r="C1" s="5" t="s">
        <v>77</v>
      </c>
      <c r="D1" s="5" t="s">
        <v>78</v>
      </c>
      <c r="E1" s="55" t="s">
        <v>154</v>
      </c>
      <c r="F1" s="56" t="s">
        <v>70</v>
      </c>
      <c r="G1" s="55" t="s">
        <v>153</v>
      </c>
      <c r="H1" s="61" t="s">
        <v>71</v>
      </c>
      <c r="I1" s="61" t="s">
        <v>72</v>
      </c>
      <c r="J1" s="61" t="s">
        <v>73</v>
      </c>
      <c r="K1" s="6" t="s">
        <v>74</v>
      </c>
      <c r="L1" s="6" t="s">
        <v>75</v>
      </c>
    </row>
    <row r="2" spans="1:14" s="7" customFormat="1" ht="226.5" customHeight="1" thickBot="1">
      <c r="A2" s="23"/>
      <c r="B2" s="27"/>
      <c r="C2" s="27"/>
      <c r="D2" s="27"/>
      <c r="E2" s="57"/>
      <c r="F2" s="58"/>
      <c r="G2" s="29" t="s">
        <v>382</v>
      </c>
      <c r="H2" s="62"/>
      <c r="I2" s="63"/>
      <c r="J2" s="63"/>
      <c r="K2" s="24"/>
      <c r="L2" s="30"/>
      <c r="M2" s="25"/>
      <c r="N2" s="26"/>
    </row>
    <row r="3" spans="1:14" s="8" customFormat="1" ht="39.950000000000003" customHeight="1">
      <c r="A3" s="39" t="s">
        <v>329</v>
      </c>
      <c r="B3" s="39"/>
      <c r="C3" s="39"/>
      <c r="D3" s="40"/>
      <c r="E3" s="46"/>
      <c r="F3" s="46"/>
      <c r="G3" s="46"/>
      <c r="H3" s="46"/>
      <c r="I3" s="46"/>
      <c r="J3" s="64"/>
      <c r="K3" s="39"/>
      <c r="L3" s="41"/>
    </row>
    <row r="4" spans="1:14" s="45" customFormat="1" ht="75" customHeight="1">
      <c r="A4" s="42" t="s">
        <v>1</v>
      </c>
      <c r="B4" s="43">
        <v>4260204179070</v>
      </c>
      <c r="C4" s="42" t="s">
        <v>120</v>
      </c>
      <c r="D4" s="42" t="s">
        <v>85</v>
      </c>
      <c r="E4" s="47">
        <v>12.02</v>
      </c>
      <c r="F4" s="47">
        <v>22</v>
      </c>
      <c r="G4" s="47" t="e">
        <f>E4*(1-$G$2)</f>
        <v>#VALUE!</v>
      </c>
      <c r="H4" s="65" t="s">
        <v>301</v>
      </c>
      <c r="I4" s="66" t="s">
        <v>0</v>
      </c>
      <c r="J4" s="65" t="s">
        <v>259</v>
      </c>
      <c r="K4" s="42" t="s">
        <v>253</v>
      </c>
      <c r="L4" s="44"/>
    </row>
    <row r="5" spans="1:14" s="3" customFormat="1" ht="69.75">
      <c r="A5" s="13" t="s">
        <v>41</v>
      </c>
      <c r="B5" s="10">
        <v>4260204178073</v>
      </c>
      <c r="C5" s="13" t="s">
        <v>42</v>
      </c>
      <c r="D5" s="14" t="s">
        <v>43</v>
      </c>
      <c r="E5" s="48">
        <v>10.92</v>
      </c>
      <c r="F5" s="48">
        <v>20</v>
      </c>
      <c r="G5" s="48" t="e">
        <f t="shared" ref="G5:G50" si="0">E5*(1-$G$2)</f>
        <v>#VALUE!</v>
      </c>
      <c r="H5" s="67" t="s">
        <v>301</v>
      </c>
      <c r="I5" s="68" t="s">
        <v>0</v>
      </c>
      <c r="J5" s="67" t="s">
        <v>259</v>
      </c>
      <c r="K5" s="11" t="s">
        <v>254</v>
      </c>
      <c r="L5" s="32"/>
    </row>
    <row r="6" spans="1:14" s="45" customFormat="1" ht="116.25">
      <c r="A6" s="42" t="s">
        <v>86</v>
      </c>
      <c r="B6" s="43">
        <v>4260204180489</v>
      </c>
      <c r="C6" s="42" t="s">
        <v>125</v>
      </c>
      <c r="D6" s="42" t="s">
        <v>8</v>
      </c>
      <c r="E6" s="47">
        <v>32.770000000000003</v>
      </c>
      <c r="F6" s="47">
        <v>60</v>
      </c>
      <c r="G6" s="47" t="e">
        <f t="shared" si="0"/>
        <v>#VALUE!</v>
      </c>
      <c r="H6" s="65" t="s">
        <v>301</v>
      </c>
      <c r="I6" s="66" t="s">
        <v>0</v>
      </c>
      <c r="J6" s="65" t="s">
        <v>259</v>
      </c>
      <c r="K6" s="42" t="s">
        <v>255</v>
      </c>
      <c r="L6" s="44"/>
    </row>
    <row r="7" spans="1:14" s="3" customFormat="1" ht="115.5" customHeight="1">
      <c r="A7" s="13" t="s">
        <v>87</v>
      </c>
      <c r="B7" s="10">
        <v>4260204180595</v>
      </c>
      <c r="C7" s="13" t="s">
        <v>126</v>
      </c>
      <c r="D7" s="14" t="s">
        <v>9</v>
      </c>
      <c r="E7" s="48">
        <v>32.770000000000003</v>
      </c>
      <c r="F7" s="48">
        <v>60</v>
      </c>
      <c r="G7" s="48" t="e">
        <f t="shared" si="0"/>
        <v>#VALUE!</v>
      </c>
      <c r="H7" s="67" t="s">
        <v>301</v>
      </c>
      <c r="I7" s="68" t="s">
        <v>0</v>
      </c>
      <c r="J7" s="67" t="s">
        <v>259</v>
      </c>
      <c r="K7" s="11" t="s">
        <v>255</v>
      </c>
      <c r="L7" s="32"/>
    </row>
    <row r="8" spans="1:14" s="3" customFormat="1" ht="115.5" customHeight="1">
      <c r="A8" s="11" t="s">
        <v>88</v>
      </c>
      <c r="B8" s="10">
        <v>4260204180601</v>
      </c>
      <c r="C8" s="11" t="s">
        <v>127</v>
      </c>
      <c r="D8" s="11" t="s">
        <v>10</v>
      </c>
      <c r="E8" s="48">
        <v>32.770000000000003</v>
      </c>
      <c r="F8" s="48">
        <v>60</v>
      </c>
      <c r="G8" s="48" t="e">
        <f t="shared" si="0"/>
        <v>#VALUE!</v>
      </c>
      <c r="H8" s="67" t="s">
        <v>301</v>
      </c>
      <c r="I8" s="68" t="s">
        <v>0</v>
      </c>
      <c r="J8" s="67" t="s">
        <v>259</v>
      </c>
      <c r="K8" s="11" t="s">
        <v>255</v>
      </c>
      <c r="L8" s="31"/>
    </row>
    <row r="9" spans="1:14" s="3" customFormat="1" ht="155.1" customHeight="1">
      <c r="A9" s="13" t="s">
        <v>198</v>
      </c>
      <c r="B9" s="10" t="s">
        <v>206</v>
      </c>
      <c r="C9" s="13" t="s">
        <v>11</v>
      </c>
      <c r="D9" s="14" t="s">
        <v>203</v>
      </c>
      <c r="E9" s="48">
        <v>13.66</v>
      </c>
      <c r="F9" s="48">
        <v>25</v>
      </c>
      <c r="G9" s="48" t="e">
        <f t="shared" si="0"/>
        <v>#VALUE!</v>
      </c>
      <c r="H9" s="67" t="s">
        <v>301</v>
      </c>
      <c r="I9" s="68" t="s">
        <v>0</v>
      </c>
      <c r="J9" s="67" t="s">
        <v>259</v>
      </c>
      <c r="K9" s="11" t="s">
        <v>256</v>
      </c>
      <c r="L9" s="32"/>
    </row>
    <row r="10" spans="1:14" s="3" customFormat="1" ht="155.1" customHeight="1">
      <c r="A10" s="13" t="s">
        <v>199</v>
      </c>
      <c r="B10" s="10" t="s">
        <v>207</v>
      </c>
      <c r="C10" s="13" t="s">
        <v>13</v>
      </c>
      <c r="D10" s="13" t="s">
        <v>204</v>
      </c>
      <c r="E10" s="48">
        <v>13.66</v>
      </c>
      <c r="F10" s="48">
        <v>25</v>
      </c>
      <c r="G10" s="48" t="e">
        <f t="shared" si="0"/>
        <v>#VALUE!</v>
      </c>
      <c r="H10" s="67" t="s">
        <v>301</v>
      </c>
      <c r="I10" s="68" t="s">
        <v>0</v>
      </c>
      <c r="J10" s="67" t="s">
        <v>259</v>
      </c>
      <c r="K10" s="11" t="s">
        <v>256</v>
      </c>
      <c r="L10" s="31"/>
    </row>
    <row r="11" spans="1:14" s="3" customFormat="1" ht="155.1" customHeight="1">
      <c r="A11" s="13" t="s">
        <v>200</v>
      </c>
      <c r="B11" s="10" t="s">
        <v>208</v>
      </c>
      <c r="C11" s="13" t="s">
        <v>14</v>
      </c>
      <c r="D11" s="14" t="s">
        <v>14</v>
      </c>
      <c r="E11" s="48">
        <v>13.66</v>
      </c>
      <c r="F11" s="48">
        <v>25</v>
      </c>
      <c r="G11" s="48" t="e">
        <f t="shared" si="0"/>
        <v>#VALUE!</v>
      </c>
      <c r="H11" s="67" t="s">
        <v>301</v>
      </c>
      <c r="I11" s="68" t="s">
        <v>0</v>
      </c>
      <c r="J11" s="67" t="s">
        <v>259</v>
      </c>
      <c r="K11" s="11" t="s">
        <v>256</v>
      </c>
      <c r="L11" s="32"/>
    </row>
    <row r="12" spans="1:14" s="3" customFormat="1" ht="155.1" customHeight="1">
      <c r="A12" s="11" t="s">
        <v>201</v>
      </c>
      <c r="B12" s="10" t="s">
        <v>209</v>
      </c>
      <c r="C12" s="11" t="s">
        <v>128</v>
      </c>
      <c r="D12" s="11" t="s">
        <v>128</v>
      </c>
      <c r="E12" s="48">
        <v>13.66</v>
      </c>
      <c r="F12" s="48">
        <v>25</v>
      </c>
      <c r="G12" s="48" t="e">
        <f t="shared" si="0"/>
        <v>#VALUE!</v>
      </c>
      <c r="H12" s="67" t="s">
        <v>301</v>
      </c>
      <c r="I12" s="68" t="s">
        <v>0</v>
      </c>
      <c r="J12" s="67" t="s">
        <v>259</v>
      </c>
      <c r="K12" s="11" t="s">
        <v>256</v>
      </c>
      <c r="L12" s="31"/>
    </row>
    <row r="13" spans="1:14" s="3" customFormat="1" ht="155.1" customHeight="1">
      <c r="A13" s="13" t="s">
        <v>202</v>
      </c>
      <c r="B13" s="10" t="s">
        <v>210</v>
      </c>
      <c r="C13" s="13" t="s">
        <v>175</v>
      </c>
      <c r="D13" s="14" t="s">
        <v>205</v>
      </c>
      <c r="E13" s="48">
        <v>13.66</v>
      </c>
      <c r="F13" s="48">
        <v>25</v>
      </c>
      <c r="G13" s="48" t="e">
        <f t="shared" si="0"/>
        <v>#VALUE!</v>
      </c>
      <c r="H13" s="67" t="s">
        <v>301</v>
      </c>
      <c r="I13" s="68" t="s">
        <v>0</v>
      </c>
      <c r="J13" s="67" t="s">
        <v>259</v>
      </c>
      <c r="K13" s="11" t="s">
        <v>256</v>
      </c>
      <c r="L13" s="32"/>
    </row>
    <row r="14" spans="1:14" s="3" customFormat="1" ht="114.95" customHeight="1">
      <c r="A14" s="12" t="s">
        <v>124</v>
      </c>
      <c r="B14" s="10">
        <v>4260204180694</v>
      </c>
      <c r="C14" s="13" t="s">
        <v>121</v>
      </c>
      <c r="D14" s="13" t="s">
        <v>15</v>
      </c>
      <c r="E14" s="48">
        <v>8.74</v>
      </c>
      <c r="F14" s="48">
        <v>16</v>
      </c>
      <c r="G14" s="48" t="e">
        <f t="shared" si="0"/>
        <v>#VALUE!</v>
      </c>
      <c r="H14" s="67" t="s">
        <v>301</v>
      </c>
      <c r="I14" s="68" t="s">
        <v>0</v>
      </c>
      <c r="J14" s="67" t="s">
        <v>259</v>
      </c>
      <c r="K14" s="11" t="s">
        <v>257</v>
      </c>
      <c r="L14" s="31"/>
    </row>
    <row r="15" spans="1:14" s="3" customFormat="1" ht="114.95" customHeight="1">
      <c r="A15" s="12" t="s">
        <v>90</v>
      </c>
      <c r="B15" s="10">
        <v>4260204180700</v>
      </c>
      <c r="C15" s="13" t="s">
        <v>129</v>
      </c>
      <c r="D15" s="14" t="s">
        <v>16</v>
      </c>
      <c r="E15" s="48">
        <v>8.74</v>
      </c>
      <c r="F15" s="48">
        <v>16</v>
      </c>
      <c r="G15" s="48" t="e">
        <f t="shared" si="0"/>
        <v>#VALUE!</v>
      </c>
      <c r="H15" s="67" t="s">
        <v>301</v>
      </c>
      <c r="I15" s="68" t="s">
        <v>0</v>
      </c>
      <c r="J15" s="67" t="s">
        <v>259</v>
      </c>
      <c r="K15" s="11" t="s">
        <v>257</v>
      </c>
      <c r="L15" s="32"/>
    </row>
    <row r="16" spans="1:14" s="3" customFormat="1" ht="114.95" customHeight="1">
      <c r="A16" s="10" t="s">
        <v>91</v>
      </c>
      <c r="B16" s="10">
        <v>4260204180717</v>
      </c>
      <c r="C16" s="11" t="s">
        <v>130</v>
      </c>
      <c r="D16" s="11" t="s">
        <v>17</v>
      </c>
      <c r="E16" s="48">
        <v>8.74</v>
      </c>
      <c r="F16" s="48">
        <v>16</v>
      </c>
      <c r="G16" s="48" t="e">
        <f t="shared" si="0"/>
        <v>#VALUE!</v>
      </c>
      <c r="H16" s="67" t="s">
        <v>301</v>
      </c>
      <c r="I16" s="68" t="s">
        <v>0</v>
      </c>
      <c r="J16" s="67" t="s">
        <v>259</v>
      </c>
      <c r="K16" s="11" t="s">
        <v>257</v>
      </c>
      <c r="L16" s="31"/>
    </row>
    <row r="17" spans="1:12" s="3" customFormat="1" ht="114.95" customHeight="1">
      <c r="A17" s="12" t="s">
        <v>92</v>
      </c>
      <c r="B17" s="10">
        <v>4260204180724</v>
      </c>
      <c r="C17" s="13" t="s">
        <v>131</v>
      </c>
      <c r="D17" s="14" t="s">
        <v>18</v>
      </c>
      <c r="E17" s="48">
        <v>8.74</v>
      </c>
      <c r="F17" s="48">
        <v>16</v>
      </c>
      <c r="G17" s="48" t="e">
        <f t="shared" si="0"/>
        <v>#VALUE!</v>
      </c>
      <c r="H17" s="67" t="s">
        <v>301</v>
      </c>
      <c r="I17" s="68" t="s">
        <v>0</v>
      </c>
      <c r="J17" s="67" t="s">
        <v>259</v>
      </c>
      <c r="K17" s="11" t="s">
        <v>257</v>
      </c>
      <c r="L17" s="32"/>
    </row>
    <row r="18" spans="1:12" s="3" customFormat="1" ht="114.95" customHeight="1">
      <c r="A18" s="10" t="s">
        <v>166</v>
      </c>
      <c r="B18" s="10">
        <v>4260204180977</v>
      </c>
      <c r="C18" s="11" t="s">
        <v>167</v>
      </c>
      <c r="D18" s="11" t="s">
        <v>7</v>
      </c>
      <c r="E18" s="48">
        <v>8.1999999999999993</v>
      </c>
      <c r="F18" s="48">
        <v>15</v>
      </c>
      <c r="G18" s="48" t="e">
        <f t="shared" si="0"/>
        <v>#VALUE!</v>
      </c>
      <c r="H18" s="67" t="s">
        <v>301</v>
      </c>
      <c r="I18" s="68" t="s">
        <v>0</v>
      </c>
      <c r="J18" s="67" t="s">
        <v>259</v>
      </c>
      <c r="K18" s="11" t="s">
        <v>258</v>
      </c>
      <c r="L18" s="31"/>
    </row>
    <row r="19" spans="1:12" s="8" customFormat="1" ht="39.950000000000003" customHeight="1">
      <c r="A19" s="39" t="s">
        <v>330</v>
      </c>
      <c r="B19" s="39"/>
      <c r="C19" s="39"/>
      <c r="D19" s="40"/>
      <c r="E19" s="46"/>
      <c r="F19" s="46"/>
      <c r="G19" s="46"/>
      <c r="H19" s="46"/>
      <c r="I19" s="46"/>
      <c r="J19" s="64"/>
      <c r="K19" s="39"/>
      <c r="L19" s="41"/>
    </row>
    <row r="20" spans="1:12" s="3" customFormat="1" ht="75" customHeight="1">
      <c r="A20" s="15" t="s">
        <v>144</v>
      </c>
      <c r="B20" s="16">
        <v>4260204180342</v>
      </c>
      <c r="C20" s="17" t="s">
        <v>142</v>
      </c>
      <c r="D20" s="18" t="s">
        <v>143</v>
      </c>
      <c r="E20" s="49">
        <v>76.47</v>
      </c>
      <c r="F20" s="49">
        <v>140</v>
      </c>
      <c r="G20" s="49" t="e">
        <f t="shared" ref="G20:G21" si="1">E20*(1-$G$2)</f>
        <v>#VALUE!</v>
      </c>
      <c r="H20" s="67" t="s">
        <v>301</v>
      </c>
      <c r="I20" s="69" t="s">
        <v>0</v>
      </c>
      <c r="J20" s="67" t="s">
        <v>259</v>
      </c>
      <c r="K20" s="17" t="s">
        <v>271</v>
      </c>
      <c r="L20" s="32"/>
    </row>
    <row r="21" spans="1:12" s="3" customFormat="1" ht="75" customHeight="1">
      <c r="A21" s="15" t="s">
        <v>101</v>
      </c>
      <c r="B21" s="16">
        <v>4260204179599</v>
      </c>
      <c r="C21" s="17" t="s">
        <v>67</v>
      </c>
      <c r="D21" s="17" t="s">
        <v>66</v>
      </c>
      <c r="E21" s="49">
        <v>92.86</v>
      </c>
      <c r="F21" s="49">
        <v>170</v>
      </c>
      <c r="G21" s="49" t="e">
        <f t="shared" si="1"/>
        <v>#VALUE!</v>
      </c>
      <c r="H21" s="67" t="s">
        <v>301</v>
      </c>
      <c r="I21" s="69" t="s">
        <v>0</v>
      </c>
      <c r="J21" s="70" t="s">
        <v>261</v>
      </c>
      <c r="K21" s="20" t="s">
        <v>272</v>
      </c>
      <c r="L21" s="31"/>
    </row>
    <row r="22" spans="1:12" s="3" customFormat="1" ht="93">
      <c r="A22" s="15" t="s">
        <v>94</v>
      </c>
      <c r="B22" s="16">
        <v>4260204180656</v>
      </c>
      <c r="C22" s="17" t="s">
        <v>38</v>
      </c>
      <c r="D22" s="18" t="s">
        <v>95</v>
      </c>
      <c r="E22" s="49">
        <v>12</v>
      </c>
      <c r="F22" s="49">
        <v>22</v>
      </c>
      <c r="G22" s="49" t="e">
        <f t="shared" si="0"/>
        <v>#VALUE!</v>
      </c>
      <c r="H22" s="67" t="s">
        <v>301</v>
      </c>
      <c r="I22" s="69" t="s">
        <v>0</v>
      </c>
      <c r="J22" s="70" t="s">
        <v>260</v>
      </c>
      <c r="K22" s="20" t="s">
        <v>266</v>
      </c>
      <c r="L22" s="32"/>
    </row>
    <row r="23" spans="1:12" s="3" customFormat="1" ht="69.75" customHeight="1">
      <c r="A23" s="15" t="s">
        <v>96</v>
      </c>
      <c r="B23" s="16">
        <v>4260204180663</v>
      </c>
      <c r="C23" s="17" t="s">
        <v>97</v>
      </c>
      <c r="D23" s="18" t="s">
        <v>23</v>
      </c>
      <c r="E23" s="49">
        <v>19.12</v>
      </c>
      <c r="F23" s="49">
        <v>35</v>
      </c>
      <c r="G23" s="49" t="e">
        <f t="shared" si="0"/>
        <v>#VALUE!</v>
      </c>
      <c r="H23" s="67" t="s">
        <v>301</v>
      </c>
      <c r="I23" s="69" t="s">
        <v>0</v>
      </c>
      <c r="J23" s="70" t="s">
        <v>261</v>
      </c>
      <c r="K23" s="20" t="s">
        <v>267</v>
      </c>
      <c r="L23" s="31"/>
    </row>
    <row r="24" spans="1:12" s="3" customFormat="1" ht="75" customHeight="1">
      <c r="A24" s="15" t="s">
        <v>168</v>
      </c>
      <c r="B24" s="16">
        <v>4260204181264</v>
      </c>
      <c r="C24" s="17" t="s">
        <v>169</v>
      </c>
      <c r="D24" s="17" t="s">
        <v>170</v>
      </c>
      <c r="E24" s="49">
        <v>21.85</v>
      </c>
      <c r="F24" s="49">
        <v>40</v>
      </c>
      <c r="G24" s="49" t="e">
        <f t="shared" si="0"/>
        <v>#VALUE!</v>
      </c>
      <c r="H24" s="67" t="s">
        <v>301</v>
      </c>
      <c r="I24" s="69" t="s">
        <v>0</v>
      </c>
      <c r="J24" s="70" t="s">
        <v>261</v>
      </c>
      <c r="K24" s="20" t="s">
        <v>273</v>
      </c>
      <c r="L24" s="32"/>
    </row>
    <row r="25" spans="1:12" s="3" customFormat="1" ht="116.25">
      <c r="A25" s="15" t="s">
        <v>19</v>
      </c>
      <c r="B25" s="16">
        <v>4260204179841</v>
      </c>
      <c r="C25" s="17" t="s">
        <v>68</v>
      </c>
      <c r="D25" s="18" t="s">
        <v>20</v>
      </c>
      <c r="E25" s="49">
        <v>12</v>
      </c>
      <c r="F25" s="49">
        <v>22</v>
      </c>
      <c r="G25" s="49" t="e">
        <f t="shared" si="0"/>
        <v>#VALUE!</v>
      </c>
      <c r="H25" s="67" t="s">
        <v>301</v>
      </c>
      <c r="I25" s="69" t="s">
        <v>0</v>
      </c>
      <c r="J25" s="69" t="s">
        <v>93</v>
      </c>
      <c r="K25" s="20" t="s">
        <v>274</v>
      </c>
      <c r="L25" s="31"/>
    </row>
    <row r="26" spans="1:12" s="3" customFormat="1" ht="93" customHeight="1">
      <c r="A26" s="15" t="s">
        <v>2</v>
      </c>
      <c r="B26" s="16">
        <v>4260204179094</v>
      </c>
      <c r="C26" s="17" t="s">
        <v>37</v>
      </c>
      <c r="D26" s="18" t="s">
        <v>22</v>
      </c>
      <c r="E26" s="49">
        <v>19.100000000000001</v>
      </c>
      <c r="F26" s="49">
        <v>35</v>
      </c>
      <c r="G26" s="49" t="e">
        <f t="shared" ref="G26:G33" si="2">E26*(1-$G$2)</f>
        <v>#VALUE!</v>
      </c>
      <c r="H26" s="67" t="s">
        <v>301</v>
      </c>
      <c r="I26" s="69" t="s">
        <v>0</v>
      </c>
      <c r="J26" s="69" t="s">
        <v>93</v>
      </c>
      <c r="K26" s="20" t="s">
        <v>275</v>
      </c>
      <c r="L26" s="31"/>
    </row>
    <row r="27" spans="1:12" s="3" customFormat="1" ht="93" customHeight="1">
      <c r="A27" s="12" t="s">
        <v>307</v>
      </c>
      <c r="B27" s="10" t="s">
        <v>309</v>
      </c>
      <c r="C27" s="13" t="s">
        <v>80</v>
      </c>
      <c r="D27" s="14" t="s">
        <v>311</v>
      </c>
      <c r="E27" s="49">
        <v>21.85</v>
      </c>
      <c r="F27" s="49">
        <v>40</v>
      </c>
      <c r="G27" s="49" t="e">
        <f t="shared" si="2"/>
        <v>#VALUE!</v>
      </c>
      <c r="H27" s="67" t="s">
        <v>301</v>
      </c>
      <c r="I27" s="69" t="s">
        <v>0</v>
      </c>
      <c r="J27" s="67" t="s">
        <v>259</v>
      </c>
      <c r="K27" s="20" t="s">
        <v>268</v>
      </c>
      <c r="L27" s="31"/>
    </row>
    <row r="28" spans="1:12" s="3" customFormat="1" ht="93" customHeight="1">
      <c r="A28" s="12" t="s">
        <v>308</v>
      </c>
      <c r="B28" s="10" t="s">
        <v>310</v>
      </c>
      <c r="C28" s="13" t="s">
        <v>82</v>
      </c>
      <c r="D28" s="14" t="s">
        <v>312</v>
      </c>
      <c r="E28" s="49">
        <v>24.58</v>
      </c>
      <c r="F28" s="49">
        <v>45</v>
      </c>
      <c r="G28" s="49" t="e">
        <f t="shared" si="2"/>
        <v>#VALUE!</v>
      </c>
      <c r="H28" s="67" t="s">
        <v>301</v>
      </c>
      <c r="I28" s="69" t="s">
        <v>0</v>
      </c>
      <c r="J28" s="67" t="s">
        <v>259</v>
      </c>
      <c r="K28" s="20" t="s">
        <v>268</v>
      </c>
      <c r="L28" s="31"/>
    </row>
    <row r="29" spans="1:12" s="3" customFormat="1" ht="75" customHeight="1">
      <c r="A29" s="15" t="s">
        <v>211</v>
      </c>
      <c r="B29" s="28" t="s">
        <v>220</v>
      </c>
      <c r="C29" s="17" t="s">
        <v>214</v>
      </c>
      <c r="D29" s="18" t="s">
        <v>215</v>
      </c>
      <c r="E29" s="49">
        <v>81.760000000000005</v>
      </c>
      <c r="F29" s="49">
        <v>139</v>
      </c>
      <c r="G29" s="49" t="e">
        <f t="shared" si="2"/>
        <v>#VALUE!</v>
      </c>
      <c r="H29" s="67" t="s">
        <v>301</v>
      </c>
      <c r="I29" s="69" t="s">
        <v>0</v>
      </c>
      <c r="J29" s="70" t="s">
        <v>260</v>
      </c>
      <c r="K29" s="20" t="s">
        <v>265</v>
      </c>
      <c r="L29" s="31"/>
    </row>
    <row r="30" spans="1:12" s="3" customFormat="1" ht="75" customHeight="1">
      <c r="A30" s="15" t="s">
        <v>212</v>
      </c>
      <c r="B30" s="28" t="s">
        <v>221</v>
      </c>
      <c r="C30" s="17" t="s">
        <v>216</v>
      </c>
      <c r="D30" s="18" t="s">
        <v>217</v>
      </c>
      <c r="E30" s="49">
        <v>128.82</v>
      </c>
      <c r="F30" s="49">
        <v>219</v>
      </c>
      <c r="G30" s="49" t="e">
        <f t="shared" si="2"/>
        <v>#VALUE!</v>
      </c>
      <c r="H30" s="67" t="s">
        <v>301</v>
      </c>
      <c r="I30" s="69" t="s">
        <v>0</v>
      </c>
      <c r="J30" s="70" t="s">
        <v>260</v>
      </c>
      <c r="K30" s="20" t="s">
        <v>265</v>
      </c>
      <c r="L30" s="32"/>
    </row>
    <row r="31" spans="1:12" s="3" customFormat="1" ht="75" customHeight="1">
      <c r="A31" s="15" t="s">
        <v>315</v>
      </c>
      <c r="B31" s="28" t="s">
        <v>316</v>
      </c>
      <c r="C31" s="17" t="s">
        <v>313</v>
      </c>
      <c r="D31" s="18" t="s">
        <v>314</v>
      </c>
      <c r="E31" s="49">
        <v>108.4034</v>
      </c>
      <c r="F31" s="49">
        <v>149</v>
      </c>
      <c r="G31" s="49" t="e">
        <f t="shared" si="2"/>
        <v>#VALUE!</v>
      </c>
      <c r="H31" s="67" t="s">
        <v>301</v>
      </c>
      <c r="I31" s="69" t="s">
        <v>0</v>
      </c>
      <c r="J31" s="70" t="s">
        <v>260</v>
      </c>
      <c r="K31" s="20" t="s">
        <v>265</v>
      </c>
      <c r="L31" s="32"/>
    </row>
    <row r="32" spans="1:12" s="3" customFormat="1" ht="75" customHeight="1">
      <c r="A32" s="15" t="s">
        <v>229</v>
      </c>
      <c r="B32" s="16">
        <v>4260204181318</v>
      </c>
      <c r="C32" s="17" t="s">
        <v>230</v>
      </c>
      <c r="D32" s="18" t="s">
        <v>231</v>
      </c>
      <c r="E32" s="49">
        <v>92.86</v>
      </c>
      <c r="F32" s="49">
        <v>170</v>
      </c>
      <c r="G32" s="49" t="e">
        <f t="shared" si="2"/>
        <v>#VALUE!</v>
      </c>
      <c r="H32" s="67" t="s">
        <v>301</v>
      </c>
      <c r="I32" s="69" t="s">
        <v>0</v>
      </c>
      <c r="J32" s="70" t="s">
        <v>261</v>
      </c>
      <c r="K32" s="20" t="s">
        <v>265</v>
      </c>
      <c r="L32" s="31"/>
    </row>
    <row r="33" spans="1:12" s="3" customFormat="1" ht="75" customHeight="1">
      <c r="A33" s="15" t="s">
        <v>213</v>
      </c>
      <c r="B33" s="28" t="s">
        <v>222</v>
      </c>
      <c r="C33" s="17" t="s">
        <v>218</v>
      </c>
      <c r="D33" s="18" t="s">
        <v>219</v>
      </c>
      <c r="E33" s="50">
        <v>21.85</v>
      </c>
      <c r="F33" s="50">
        <v>40</v>
      </c>
      <c r="G33" s="50" t="e">
        <f t="shared" si="2"/>
        <v>#VALUE!</v>
      </c>
      <c r="H33" s="67" t="s">
        <v>301</v>
      </c>
      <c r="I33" s="69" t="s">
        <v>0</v>
      </c>
      <c r="J33" s="70" t="s">
        <v>260</v>
      </c>
      <c r="K33" s="20" t="s">
        <v>265</v>
      </c>
      <c r="L33" s="31"/>
    </row>
    <row r="34" spans="1:12" s="8" customFormat="1" ht="39.950000000000003" customHeight="1">
      <c r="A34" s="39" t="s">
        <v>331</v>
      </c>
      <c r="B34" s="39"/>
      <c r="C34" s="39"/>
      <c r="D34" s="40"/>
      <c r="E34" s="46"/>
      <c r="F34" s="46"/>
      <c r="G34" s="46"/>
      <c r="H34" s="46"/>
      <c r="I34" s="46"/>
      <c r="J34" s="64"/>
      <c r="K34" s="39"/>
      <c r="L34" s="41"/>
    </row>
    <row r="35" spans="1:12" s="3" customFormat="1" ht="75" customHeight="1">
      <c r="A35" s="10" t="s">
        <v>83</v>
      </c>
      <c r="B35" s="10">
        <v>4260204179223</v>
      </c>
      <c r="C35" s="10" t="s">
        <v>40</v>
      </c>
      <c r="D35" s="11" t="s">
        <v>27</v>
      </c>
      <c r="E35" s="48">
        <v>26.75</v>
      </c>
      <c r="F35" s="48">
        <v>49</v>
      </c>
      <c r="G35" s="48" t="e">
        <f t="shared" si="0"/>
        <v>#VALUE!</v>
      </c>
      <c r="H35" s="67" t="s">
        <v>301</v>
      </c>
      <c r="I35" s="68" t="s">
        <v>0</v>
      </c>
      <c r="J35" s="67" t="s">
        <v>259</v>
      </c>
      <c r="K35" s="11" t="s">
        <v>276</v>
      </c>
      <c r="L35" s="31"/>
    </row>
    <row r="36" spans="1:12" s="3" customFormat="1" ht="75" customHeight="1">
      <c r="A36" s="12" t="s">
        <v>102</v>
      </c>
      <c r="B36" s="10">
        <v>4260204180540</v>
      </c>
      <c r="C36" s="11" t="s">
        <v>165</v>
      </c>
      <c r="D36" s="14" t="s">
        <v>132</v>
      </c>
      <c r="E36" s="48">
        <v>19.2</v>
      </c>
      <c r="F36" s="48">
        <v>35</v>
      </c>
      <c r="G36" s="48" t="e">
        <f t="shared" si="0"/>
        <v>#VALUE!</v>
      </c>
      <c r="H36" s="67" t="s">
        <v>301</v>
      </c>
      <c r="I36" s="68" t="s">
        <v>0</v>
      </c>
      <c r="J36" s="68" t="s">
        <v>103</v>
      </c>
      <c r="K36" s="11" t="s">
        <v>277</v>
      </c>
      <c r="L36" s="31"/>
    </row>
    <row r="37" spans="1:12" s="3" customFormat="1" ht="75" customHeight="1">
      <c r="A37" s="10" t="s">
        <v>104</v>
      </c>
      <c r="B37" s="10">
        <v>4260204180564</v>
      </c>
      <c r="C37" s="11" t="s">
        <v>122</v>
      </c>
      <c r="D37" s="11" t="s">
        <v>133</v>
      </c>
      <c r="E37" s="48">
        <v>21.9</v>
      </c>
      <c r="F37" s="48">
        <v>40</v>
      </c>
      <c r="G37" s="48" t="e">
        <f t="shared" si="0"/>
        <v>#VALUE!</v>
      </c>
      <c r="H37" s="67" t="s">
        <v>301</v>
      </c>
      <c r="I37" s="68" t="s">
        <v>0</v>
      </c>
      <c r="J37" s="68" t="s">
        <v>103</v>
      </c>
      <c r="K37" s="11" t="s">
        <v>278</v>
      </c>
      <c r="L37" s="31"/>
    </row>
    <row r="38" spans="1:12" s="3" customFormat="1" ht="75" customHeight="1">
      <c r="A38" s="12" t="s">
        <v>105</v>
      </c>
      <c r="B38" s="10">
        <v>4260204180571</v>
      </c>
      <c r="C38" s="13" t="s">
        <v>106</v>
      </c>
      <c r="D38" s="14" t="s">
        <v>25</v>
      </c>
      <c r="E38" s="48">
        <v>19.2</v>
      </c>
      <c r="F38" s="48">
        <v>35</v>
      </c>
      <c r="G38" s="48" t="e">
        <f t="shared" si="0"/>
        <v>#VALUE!</v>
      </c>
      <c r="H38" s="67" t="s">
        <v>301</v>
      </c>
      <c r="I38" s="68" t="s">
        <v>0</v>
      </c>
      <c r="J38" s="68" t="s">
        <v>103</v>
      </c>
      <c r="K38" s="11" t="s">
        <v>279</v>
      </c>
      <c r="L38" s="31"/>
    </row>
    <row r="39" spans="1:12" s="3" customFormat="1" ht="75" customHeight="1">
      <c r="A39" s="10" t="s">
        <v>107</v>
      </c>
      <c r="B39" s="10">
        <v>4260204180588</v>
      </c>
      <c r="C39" s="10" t="s">
        <v>108</v>
      </c>
      <c r="D39" s="11" t="s">
        <v>26</v>
      </c>
      <c r="E39" s="48">
        <v>21.9</v>
      </c>
      <c r="F39" s="48">
        <v>40</v>
      </c>
      <c r="G39" s="48" t="e">
        <f t="shared" si="0"/>
        <v>#VALUE!</v>
      </c>
      <c r="H39" s="67" t="s">
        <v>301</v>
      </c>
      <c r="I39" s="68" t="s">
        <v>0</v>
      </c>
      <c r="J39" s="68" t="s">
        <v>103</v>
      </c>
      <c r="K39" s="11" t="s">
        <v>280</v>
      </c>
      <c r="L39" s="32"/>
    </row>
    <row r="40" spans="1:12" s="8" customFormat="1" ht="39.950000000000003" customHeight="1">
      <c r="A40" s="39" t="s">
        <v>84</v>
      </c>
      <c r="B40" s="39"/>
      <c r="C40" s="39"/>
      <c r="D40" s="40"/>
      <c r="E40" s="46"/>
      <c r="F40" s="46"/>
      <c r="G40" s="46"/>
      <c r="H40" s="46"/>
      <c r="I40" s="46"/>
      <c r="J40" s="64"/>
      <c r="K40" s="39"/>
      <c r="L40" s="41"/>
    </row>
    <row r="41" spans="1:12" s="3" customFormat="1" ht="99.75" customHeight="1">
      <c r="A41" s="12" t="s">
        <v>156</v>
      </c>
      <c r="B41" s="10">
        <v>4260204180915</v>
      </c>
      <c r="C41" s="13" t="s">
        <v>157</v>
      </c>
      <c r="D41" s="14" t="s">
        <v>158</v>
      </c>
      <c r="E41" s="48">
        <v>35.5</v>
      </c>
      <c r="F41" s="48">
        <v>65</v>
      </c>
      <c r="G41" s="48" t="e">
        <f t="shared" si="0"/>
        <v>#VALUE!</v>
      </c>
      <c r="H41" s="67" t="s">
        <v>301</v>
      </c>
      <c r="I41" s="68" t="s">
        <v>0</v>
      </c>
      <c r="J41" s="67" t="s">
        <v>259</v>
      </c>
      <c r="K41" s="21" t="s">
        <v>282</v>
      </c>
      <c r="L41" s="31"/>
    </row>
    <row r="42" spans="1:12" s="3" customFormat="1" ht="75" customHeight="1">
      <c r="A42" s="12" t="s">
        <v>155</v>
      </c>
      <c r="B42" s="10">
        <v>4260204181011</v>
      </c>
      <c r="C42" s="13" t="s">
        <v>157</v>
      </c>
      <c r="D42" s="14" t="s">
        <v>158</v>
      </c>
      <c r="E42" s="48">
        <v>35.5</v>
      </c>
      <c r="F42" s="48">
        <v>65</v>
      </c>
      <c r="G42" s="48" t="e">
        <f t="shared" si="0"/>
        <v>#VALUE!</v>
      </c>
      <c r="H42" s="67" t="s">
        <v>301</v>
      </c>
      <c r="I42" s="68" t="s">
        <v>0</v>
      </c>
      <c r="J42" s="67" t="s">
        <v>259</v>
      </c>
      <c r="K42" s="21" t="s">
        <v>283</v>
      </c>
      <c r="L42" s="31"/>
    </row>
    <row r="43" spans="1:12" s="3" customFormat="1" ht="116.25">
      <c r="A43" s="12" t="s">
        <v>109</v>
      </c>
      <c r="B43" s="10">
        <v>4260204180496</v>
      </c>
      <c r="C43" s="13" t="s">
        <v>110</v>
      </c>
      <c r="D43" s="14" t="s">
        <v>111</v>
      </c>
      <c r="E43" s="48">
        <v>49.16</v>
      </c>
      <c r="F43" s="48">
        <v>90</v>
      </c>
      <c r="G43" s="48" t="e">
        <f t="shared" si="0"/>
        <v>#VALUE!</v>
      </c>
      <c r="H43" s="67" t="s">
        <v>301</v>
      </c>
      <c r="I43" s="68" t="s">
        <v>0</v>
      </c>
      <c r="J43" s="67" t="s">
        <v>259</v>
      </c>
      <c r="K43" s="21" t="s">
        <v>284</v>
      </c>
      <c r="L43" s="31"/>
    </row>
    <row r="44" spans="1:12" s="3" customFormat="1" ht="116.25">
      <c r="A44" s="12" t="s">
        <v>112</v>
      </c>
      <c r="B44" s="10">
        <v>4260204180519</v>
      </c>
      <c r="C44" s="13" t="s">
        <v>113</v>
      </c>
      <c r="D44" s="14" t="s">
        <v>141</v>
      </c>
      <c r="E44" s="48">
        <v>49.16</v>
      </c>
      <c r="F44" s="48">
        <v>90</v>
      </c>
      <c r="G44" s="48" t="e">
        <f t="shared" si="0"/>
        <v>#VALUE!</v>
      </c>
      <c r="H44" s="67" t="s">
        <v>301</v>
      </c>
      <c r="I44" s="68" t="s">
        <v>0</v>
      </c>
      <c r="J44" s="67" t="s">
        <v>259</v>
      </c>
      <c r="K44" s="21" t="s">
        <v>284</v>
      </c>
      <c r="L44" s="31"/>
    </row>
    <row r="45" spans="1:12" s="3" customFormat="1" ht="69.75">
      <c r="A45" s="15" t="s">
        <v>100</v>
      </c>
      <c r="B45" s="16">
        <v>4260204180502</v>
      </c>
      <c r="C45" s="17" t="s">
        <v>140</v>
      </c>
      <c r="D45" s="18" t="s">
        <v>21</v>
      </c>
      <c r="E45" s="49">
        <v>8.74</v>
      </c>
      <c r="F45" s="49">
        <v>16</v>
      </c>
      <c r="G45" s="49" t="e">
        <f>E45*(1-$G$2)</f>
        <v>#VALUE!</v>
      </c>
      <c r="H45" s="67" t="s">
        <v>301</v>
      </c>
      <c r="I45" s="69" t="s">
        <v>0</v>
      </c>
      <c r="J45" s="70" t="s">
        <v>259</v>
      </c>
      <c r="K45" s="20" t="s">
        <v>269</v>
      </c>
      <c r="L45" s="32"/>
    </row>
    <row r="46" spans="1:12" s="3" customFormat="1" ht="116.25">
      <c r="A46" s="15" t="s">
        <v>224</v>
      </c>
      <c r="B46" s="16">
        <v>4260204182032</v>
      </c>
      <c r="C46" s="17" t="s">
        <v>223</v>
      </c>
      <c r="D46" s="18" t="s">
        <v>225</v>
      </c>
      <c r="E46" s="49">
        <v>9.2899999999999991</v>
      </c>
      <c r="F46" s="49">
        <v>17</v>
      </c>
      <c r="G46" s="49" t="e">
        <f>E46*(1-$G$2)</f>
        <v>#VALUE!</v>
      </c>
      <c r="H46" s="67" t="s">
        <v>301</v>
      </c>
      <c r="I46" s="69" t="s">
        <v>0</v>
      </c>
      <c r="J46" s="67" t="s">
        <v>259</v>
      </c>
      <c r="K46" s="20" t="s">
        <v>270</v>
      </c>
      <c r="L46" s="31"/>
    </row>
    <row r="47" spans="1:12" s="3" customFormat="1" ht="75" customHeight="1">
      <c r="A47" s="12" t="s">
        <v>177</v>
      </c>
      <c r="B47" s="10" t="s">
        <v>183</v>
      </c>
      <c r="C47" s="13" t="s">
        <v>188</v>
      </c>
      <c r="D47" s="14" t="s">
        <v>189</v>
      </c>
      <c r="E47" s="48">
        <v>58.82</v>
      </c>
      <c r="F47" s="48">
        <v>100</v>
      </c>
      <c r="G47" s="48" t="e">
        <f t="shared" si="0"/>
        <v>#VALUE!</v>
      </c>
      <c r="H47" s="67" t="s">
        <v>301</v>
      </c>
      <c r="I47" s="68" t="s">
        <v>0</v>
      </c>
      <c r="J47" s="67" t="s">
        <v>259</v>
      </c>
      <c r="K47" s="21" t="s">
        <v>285</v>
      </c>
      <c r="L47" s="31"/>
    </row>
    <row r="48" spans="1:12" s="3" customFormat="1" ht="75" customHeight="1">
      <c r="A48" s="12" t="s">
        <v>178</v>
      </c>
      <c r="B48" s="10" t="s">
        <v>184</v>
      </c>
      <c r="C48" s="13" t="s">
        <v>190</v>
      </c>
      <c r="D48" s="14" t="s">
        <v>191</v>
      </c>
      <c r="E48" s="48">
        <v>54.62</v>
      </c>
      <c r="F48" s="48">
        <v>100</v>
      </c>
      <c r="G48" s="48" t="e">
        <f t="shared" si="0"/>
        <v>#VALUE!</v>
      </c>
      <c r="H48" s="67" t="s">
        <v>301</v>
      </c>
      <c r="I48" s="68" t="s">
        <v>0</v>
      </c>
      <c r="J48" s="67" t="s">
        <v>259</v>
      </c>
      <c r="K48" s="13" t="s">
        <v>286</v>
      </c>
      <c r="L48" s="31"/>
    </row>
    <row r="49" spans="1:12" s="3" customFormat="1" ht="75" customHeight="1">
      <c r="A49" s="12" t="s">
        <v>179</v>
      </c>
      <c r="B49" s="10" t="s">
        <v>185</v>
      </c>
      <c r="C49" s="13" t="s">
        <v>192</v>
      </c>
      <c r="D49" s="14" t="s">
        <v>193</v>
      </c>
      <c r="E49" s="48">
        <v>65.55</v>
      </c>
      <c r="F49" s="48">
        <v>120</v>
      </c>
      <c r="G49" s="48" t="e">
        <f t="shared" si="0"/>
        <v>#VALUE!</v>
      </c>
      <c r="H49" s="67" t="s">
        <v>301</v>
      </c>
      <c r="I49" s="68" t="s">
        <v>0</v>
      </c>
      <c r="J49" s="67" t="s">
        <v>259</v>
      </c>
      <c r="K49" s="13" t="s">
        <v>287</v>
      </c>
      <c r="L49" s="32"/>
    </row>
    <row r="50" spans="1:12" s="3" customFormat="1" ht="75" customHeight="1">
      <c r="A50" s="12" t="s">
        <v>180</v>
      </c>
      <c r="B50" s="10" t="s">
        <v>186</v>
      </c>
      <c r="C50" s="13" t="s">
        <v>194</v>
      </c>
      <c r="D50" s="14" t="s">
        <v>195</v>
      </c>
      <c r="E50" s="48">
        <v>32.770000000000003</v>
      </c>
      <c r="F50" s="48">
        <v>60</v>
      </c>
      <c r="G50" s="48" t="e">
        <f t="shared" si="0"/>
        <v>#VALUE!</v>
      </c>
      <c r="H50" s="67" t="s">
        <v>301</v>
      </c>
      <c r="I50" s="68" t="s">
        <v>0</v>
      </c>
      <c r="J50" s="67" t="s">
        <v>259</v>
      </c>
      <c r="K50" s="13" t="s">
        <v>288</v>
      </c>
      <c r="L50" s="31"/>
    </row>
    <row r="51" spans="1:12" s="3" customFormat="1" ht="75" customHeight="1">
      <c r="A51" s="12" t="s">
        <v>181</v>
      </c>
      <c r="B51" s="10" t="s">
        <v>187</v>
      </c>
      <c r="C51" s="13" t="s">
        <v>196</v>
      </c>
      <c r="D51" s="14" t="s">
        <v>197</v>
      </c>
      <c r="E51" s="48">
        <v>32.770000000000003</v>
      </c>
      <c r="F51" s="48">
        <v>60</v>
      </c>
      <c r="G51" s="48" t="e">
        <f>E51*(1-$G$2)</f>
        <v>#VALUE!</v>
      </c>
      <c r="H51" s="67" t="s">
        <v>301</v>
      </c>
      <c r="I51" s="68" t="s">
        <v>0</v>
      </c>
      <c r="J51" s="67" t="s">
        <v>259</v>
      </c>
      <c r="K51" s="13" t="s">
        <v>289</v>
      </c>
      <c r="L51" s="32"/>
    </row>
    <row r="52" spans="1:12" s="3" customFormat="1" ht="75" customHeight="1">
      <c r="A52" s="12" t="s">
        <v>171</v>
      </c>
      <c r="B52" s="10">
        <v>4260204181530</v>
      </c>
      <c r="C52" s="13" t="s">
        <v>172</v>
      </c>
      <c r="D52" s="14" t="s">
        <v>173</v>
      </c>
      <c r="E52" s="48">
        <v>15.29</v>
      </c>
      <c r="F52" s="48">
        <v>28</v>
      </c>
      <c r="G52" s="48" t="e">
        <f t="shared" ref="G52" si="3">E52*(1-$G$2)</f>
        <v>#VALUE!</v>
      </c>
      <c r="H52" s="67" t="s">
        <v>301</v>
      </c>
      <c r="I52" s="68" t="s">
        <v>0</v>
      </c>
      <c r="J52" s="67" t="s">
        <v>259</v>
      </c>
      <c r="K52" s="13" t="s">
        <v>290</v>
      </c>
      <c r="L52" s="31"/>
    </row>
    <row r="53" spans="1:12" s="8" customFormat="1" ht="39.950000000000003" customHeight="1">
      <c r="A53" s="39" t="s">
        <v>338</v>
      </c>
      <c r="B53" s="39"/>
      <c r="C53" s="39"/>
      <c r="D53" s="40"/>
      <c r="E53" s="46"/>
      <c r="F53" s="46"/>
      <c r="G53" s="46"/>
      <c r="H53" s="46"/>
      <c r="I53" s="46"/>
      <c r="J53" s="64"/>
      <c r="K53" s="39"/>
      <c r="L53" s="41"/>
    </row>
    <row r="54" spans="1:12" s="3" customFormat="1" ht="75" customHeight="1">
      <c r="A54" s="12" t="s">
        <v>226</v>
      </c>
      <c r="B54" s="10">
        <v>4260204181943</v>
      </c>
      <c r="C54" s="13" t="s">
        <v>339</v>
      </c>
      <c r="D54" s="14" t="s">
        <v>339</v>
      </c>
      <c r="E54" s="48">
        <v>29</v>
      </c>
      <c r="F54" s="48">
        <v>44.99</v>
      </c>
      <c r="G54" s="48" t="e">
        <f t="shared" ref="G54:G58" si="4">E54*(1-$G$2)</f>
        <v>#VALUE!</v>
      </c>
      <c r="H54" s="67" t="s">
        <v>301</v>
      </c>
      <c r="I54" s="68" t="s">
        <v>0</v>
      </c>
      <c r="J54" s="67" t="s">
        <v>259</v>
      </c>
      <c r="K54" s="13" t="s">
        <v>291</v>
      </c>
      <c r="L54" s="31"/>
    </row>
    <row r="55" spans="1:12" s="3" customFormat="1" ht="75" customHeight="1">
      <c r="A55" s="12" t="s">
        <v>227</v>
      </c>
      <c r="B55" s="10">
        <v>4260204181950</v>
      </c>
      <c r="C55" s="13" t="s">
        <v>340</v>
      </c>
      <c r="D55" s="14" t="s">
        <v>340</v>
      </c>
      <c r="E55" s="48">
        <v>29</v>
      </c>
      <c r="F55" s="48">
        <v>44.99</v>
      </c>
      <c r="G55" s="48" t="e">
        <f t="shared" si="4"/>
        <v>#VALUE!</v>
      </c>
      <c r="H55" s="67" t="s">
        <v>301</v>
      </c>
      <c r="I55" s="68" t="s">
        <v>0</v>
      </c>
      <c r="J55" s="67" t="s">
        <v>262</v>
      </c>
      <c r="K55" s="13" t="s">
        <v>291</v>
      </c>
      <c r="L55" s="32"/>
    </row>
    <row r="56" spans="1:12" s="3" customFormat="1" ht="75" customHeight="1">
      <c r="A56" s="12" t="s">
        <v>228</v>
      </c>
      <c r="B56" s="10">
        <v>4260204181967</v>
      </c>
      <c r="C56" s="13" t="s">
        <v>341</v>
      </c>
      <c r="D56" s="14" t="s">
        <v>341</v>
      </c>
      <c r="E56" s="48">
        <v>29</v>
      </c>
      <c r="F56" s="48">
        <v>44.99</v>
      </c>
      <c r="G56" s="48" t="e">
        <f t="shared" si="4"/>
        <v>#VALUE!</v>
      </c>
      <c r="H56" s="67" t="s">
        <v>301</v>
      </c>
      <c r="I56" s="68" t="s">
        <v>0</v>
      </c>
      <c r="J56" s="67" t="s">
        <v>263</v>
      </c>
      <c r="K56" s="13" t="s">
        <v>291</v>
      </c>
      <c r="L56" s="31"/>
    </row>
    <row r="57" spans="1:12" s="3" customFormat="1" ht="75" customHeight="1">
      <c r="A57" s="12" t="s">
        <v>176</v>
      </c>
      <c r="B57" s="10" t="s">
        <v>182</v>
      </c>
      <c r="C57" s="13" t="s">
        <v>302</v>
      </c>
      <c r="D57" s="14" t="s">
        <v>302</v>
      </c>
      <c r="E57" s="48">
        <v>16.39</v>
      </c>
      <c r="F57" s="48">
        <v>30</v>
      </c>
      <c r="G57" s="48" t="e">
        <f t="shared" si="4"/>
        <v>#VALUE!</v>
      </c>
      <c r="H57" s="67" t="s">
        <v>301</v>
      </c>
      <c r="I57" s="68" t="s">
        <v>0</v>
      </c>
      <c r="J57" s="67" t="s">
        <v>259</v>
      </c>
      <c r="K57" s="13" t="s">
        <v>381</v>
      </c>
      <c r="L57" s="31"/>
    </row>
    <row r="58" spans="1:12" s="54" customFormat="1" ht="75" customHeight="1">
      <c r="A58" s="53" t="s">
        <v>343</v>
      </c>
      <c r="B58" s="10">
        <v>4260204182049</v>
      </c>
      <c r="C58" s="13" t="s">
        <v>342</v>
      </c>
      <c r="D58" s="13" t="s">
        <v>342</v>
      </c>
      <c r="E58" s="48">
        <v>23.53</v>
      </c>
      <c r="F58" s="48">
        <v>35</v>
      </c>
      <c r="G58" s="48" t="e">
        <f t="shared" si="4"/>
        <v>#VALUE!</v>
      </c>
      <c r="H58" s="67" t="s">
        <v>301</v>
      </c>
      <c r="I58" s="68" t="s">
        <v>0</v>
      </c>
      <c r="J58" s="67" t="s">
        <v>259</v>
      </c>
      <c r="K58" s="13" t="s">
        <v>345</v>
      </c>
      <c r="L58" s="31"/>
    </row>
    <row r="59" spans="1:12" s="3" customFormat="1" ht="75" customHeight="1">
      <c r="A59" s="12" t="s">
        <v>333</v>
      </c>
      <c r="B59" s="10">
        <v>4260204182339</v>
      </c>
      <c r="C59" s="13" t="s">
        <v>334</v>
      </c>
      <c r="D59" s="13" t="s">
        <v>334</v>
      </c>
      <c r="E59" s="48">
        <v>7.65</v>
      </c>
      <c r="F59" s="48">
        <v>13</v>
      </c>
      <c r="G59" s="48" t="e">
        <f>E59*(1-$G$2)</f>
        <v>#VALUE!</v>
      </c>
      <c r="H59" s="67" t="s">
        <v>301</v>
      </c>
      <c r="I59" s="68" t="s">
        <v>0</v>
      </c>
      <c r="J59" s="68" t="s">
        <v>103</v>
      </c>
      <c r="K59" s="13" t="s">
        <v>346</v>
      </c>
      <c r="L59" s="31"/>
    </row>
    <row r="60" spans="1:12" s="8" customFormat="1" ht="39.950000000000003" customHeight="1">
      <c r="A60" s="39" t="s">
        <v>347</v>
      </c>
      <c r="B60" s="39"/>
      <c r="C60" s="39"/>
      <c r="D60" s="40"/>
      <c r="E60" s="46"/>
      <c r="F60" s="46"/>
      <c r="G60" s="46"/>
      <c r="H60" s="46"/>
      <c r="I60" s="46"/>
      <c r="J60" s="64"/>
      <c r="K60" s="39"/>
      <c r="L60" s="41"/>
    </row>
    <row r="61" spans="1:12" s="3" customFormat="1" ht="75" customHeight="1">
      <c r="A61" s="12" t="s">
        <v>348</v>
      </c>
      <c r="B61" s="10" t="s">
        <v>364</v>
      </c>
      <c r="C61" s="10" t="s">
        <v>349</v>
      </c>
      <c r="D61" s="10" t="s">
        <v>372</v>
      </c>
      <c r="E61" s="48">
        <v>5.88</v>
      </c>
      <c r="F61" s="48">
        <v>10</v>
      </c>
      <c r="G61" s="48" t="e">
        <f>E61*(1-$G$2)</f>
        <v>#VALUE!</v>
      </c>
      <c r="H61" s="67" t="s">
        <v>301</v>
      </c>
      <c r="I61" s="68" t="s">
        <v>0</v>
      </c>
      <c r="J61" s="67" t="s">
        <v>259</v>
      </c>
      <c r="K61" s="13"/>
      <c r="L61" s="32"/>
    </row>
    <row r="62" spans="1:12" s="3" customFormat="1" ht="75" customHeight="1">
      <c r="A62" s="12" t="s">
        <v>350</v>
      </c>
      <c r="B62" s="10" t="s">
        <v>365</v>
      </c>
      <c r="C62" s="10" t="s">
        <v>351</v>
      </c>
      <c r="D62" s="10" t="s">
        <v>373</v>
      </c>
      <c r="E62" s="48">
        <v>5.88</v>
      </c>
      <c r="F62" s="48">
        <v>10</v>
      </c>
      <c r="G62" s="48" t="e">
        <f>E62*(1-$G$2)</f>
        <v>#VALUE!</v>
      </c>
      <c r="H62" s="67" t="s">
        <v>301</v>
      </c>
      <c r="I62" s="68" t="s">
        <v>0</v>
      </c>
      <c r="J62" s="67" t="s">
        <v>259</v>
      </c>
      <c r="K62" s="13"/>
      <c r="L62" s="31"/>
    </row>
    <row r="63" spans="1:12" s="3" customFormat="1" ht="75" customHeight="1">
      <c r="A63" s="12" t="s">
        <v>352</v>
      </c>
      <c r="B63" s="10" t="s">
        <v>366</v>
      </c>
      <c r="C63" s="10" t="s">
        <v>353</v>
      </c>
      <c r="D63" s="10" t="s">
        <v>374</v>
      </c>
      <c r="E63" s="48">
        <v>5.88</v>
      </c>
      <c r="F63" s="48">
        <v>10</v>
      </c>
      <c r="G63" s="48" t="e">
        <f>E63*(1-$G$2)</f>
        <v>#VALUE!</v>
      </c>
      <c r="H63" s="67" t="s">
        <v>301</v>
      </c>
      <c r="I63" s="68" t="s">
        <v>0</v>
      </c>
      <c r="J63" s="67" t="s">
        <v>259</v>
      </c>
      <c r="K63" s="13"/>
      <c r="L63" s="31"/>
    </row>
    <row r="64" spans="1:12" s="3" customFormat="1" ht="75" customHeight="1">
      <c r="A64" s="12" t="s">
        <v>354</v>
      </c>
      <c r="B64" s="10" t="s">
        <v>367</v>
      </c>
      <c r="C64" s="11" t="s">
        <v>362</v>
      </c>
      <c r="D64" s="14" t="s">
        <v>375</v>
      </c>
      <c r="E64" s="48">
        <v>21.3</v>
      </c>
      <c r="F64" s="48">
        <v>39</v>
      </c>
      <c r="G64" s="48" t="e">
        <f>E64*(1-$G$2)</f>
        <v>#VALUE!</v>
      </c>
      <c r="H64" s="67" t="s">
        <v>301</v>
      </c>
      <c r="I64" s="68" t="s">
        <v>0</v>
      </c>
      <c r="J64" s="67" t="s">
        <v>380</v>
      </c>
      <c r="K64" s="13"/>
      <c r="L64" s="31"/>
    </row>
    <row r="65" spans="1:12" s="3" customFormat="1" ht="75" customHeight="1">
      <c r="A65" s="12" t="s">
        <v>355</v>
      </c>
      <c r="B65" s="10" t="s">
        <v>368</v>
      </c>
      <c r="C65" s="11" t="s">
        <v>363</v>
      </c>
      <c r="D65" s="14" t="s">
        <v>376</v>
      </c>
      <c r="E65" s="48">
        <v>19.12</v>
      </c>
      <c r="F65" s="48">
        <v>35</v>
      </c>
      <c r="G65" s="48" t="e">
        <f>E65*(1-$G$2)</f>
        <v>#VALUE!</v>
      </c>
      <c r="H65" s="67" t="s">
        <v>301</v>
      </c>
      <c r="I65" s="68" t="s">
        <v>0</v>
      </c>
      <c r="J65" s="67" t="s">
        <v>380</v>
      </c>
      <c r="K65" s="13"/>
      <c r="L65" s="31"/>
    </row>
    <row r="66" spans="1:12" s="3" customFormat="1" ht="75" customHeight="1">
      <c r="A66" s="12" t="s">
        <v>356</v>
      </c>
      <c r="B66" s="10" t="s">
        <v>369</v>
      </c>
      <c r="C66" s="11" t="s">
        <v>357</v>
      </c>
      <c r="D66" s="14" t="s">
        <v>377</v>
      </c>
      <c r="E66" s="48">
        <v>21.3</v>
      </c>
      <c r="F66" s="48">
        <v>39</v>
      </c>
      <c r="G66" s="48" t="e">
        <f t="shared" ref="G66:G68" si="5">E66*(1-$G$2)</f>
        <v>#VALUE!</v>
      </c>
      <c r="H66" s="67" t="s">
        <v>301</v>
      </c>
      <c r="I66" s="68" t="s">
        <v>0</v>
      </c>
      <c r="J66" s="67" t="s">
        <v>380</v>
      </c>
      <c r="K66" s="13"/>
      <c r="L66" s="31"/>
    </row>
    <row r="67" spans="1:12" s="3" customFormat="1" ht="75" customHeight="1">
      <c r="A67" s="12" t="s">
        <v>358</v>
      </c>
      <c r="B67" s="10" t="s">
        <v>370</v>
      </c>
      <c r="C67" s="11" t="s">
        <v>359</v>
      </c>
      <c r="D67" s="14" t="s">
        <v>378</v>
      </c>
      <c r="E67" s="48">
        <v>21.3</v>
      </c>
      <c r="F67" s="48">
        <v>39</v>
      </c>
      <c r="G67" s="48" t="e">
        <f t="shared" si="5"/>
        <v>#VALUE!</v>
      </c>
      <c r="H67" s="67" t="s">
        <v>301</v>
      </c>
      <c r="I67" s="68" t="s">
        <v>0</v>
      </c>
      <c r="J67" s="67" t="s">
        <v>380</v>
      </c>
      <c r="K67" s="13"/>
      <c r="L67" s="31"/>
    </row>
    <row r="68" spans="1:12" s="3" customFormat="1" ht="75" customHeight="1">
      <c r="A68" s="12" t="s">
        <v>360</v>
      </c>
      <c r="B68" s="10" t="s">
        <v>371</v>
      </c>
      <c r="C68" s="11" t="s">
        <v>361</v>
      </c>
      <c r="D68" s="14" t="s">
        <v>379</v>
      </c>
      <c r="E68" s="48">
        <v>21.3</v>
      </c>
      <c r="F68" s="48">
        <v>39</v>
      </c>
      <c r="G68" s="48" t="e">
        <f t="shared" si="5"/>
        <v>#VALUE!</v>
      </c>
      <c r="H68" s="67" t="s">
        <v>301</v>
      </c>
      <c r="I68" s="68" t="s">
        <v>0</v>
      </c>
      <c r="J68" s="67" t="s">
        <v>380</v>
      </c>
      <c r="K68" s="13"/>
      <c r="L68" s="32"/>
    </row>
    <row r="69" spans="1:12" s="8" customFormat="1" ht="39.950000000000003" customHeight="1">
      <c r="A69" s="39" t="s">
        <v>317</v>
      </c>
      <c r="B69" s="39"/>
      <c r="C69" s="39"/>
      <c r="D69" s="40"/>
      <c r="E69" s="46"/>
      <c r="F69" s="46"/>
      <c r="G69" s="46"/>
      <c r="H69" s="46"/>
      <c r="I69" s="46"/>
      <c r="J69" s="64"/>
      <c r="K69" s="39"/>
      <c r="L69" s="41"/>
    </row>
    <row r="70" spans="1:12" s="3" customFormat="1" ht="116.25">
      <c r="A70" s="12"/>
      <c r="B70" s="10"/>
      <c r="C70" s="13" t="s">
        <v>80</v>
      </c>
      <c r="D70" s="14" t="s">
        <v>311</v>
      </c>
      <c r="E70" s="48"/>
      <c r="F70" s="48"/>
      <c r="G70" s="48"/>
      <c r="H70" s="67"/>
      <c r="I70" s="68"/>
      <c r="J70" s="67"/>
      <c r="K70" s="13" t="s">
        <v>383</v>
      </c>
      <c r="L70" s="31"/>
    </row>
    <row r="71" spans="1:12" s="3" customFormat="1" ht="116.25">
      <c r="A71" s="12"/>
      <c r="B71" s="10"/>
      <c r="C71" s="13" t="s">
        <v>82</v>
      </c>
      <c r="D71" s="14" t="s">
        <v>312</v>
      </c>
      <c r="E71" s="48"/>
      <c r="F71" s="48"/>
      <c r="G71" s="48"/>
      <c r="H71" s="67"/>
      <c r="I71" s="68"/>
      <c r="J71" s="67"/>
      <c r="K71" s="13" t="s">
        <v>383</v>
      </c>
      <c r="L71" s="31"/>
    </row>
    <row r="72" spans="1:12" s="54" customFormat="1" ht="75" customHeight="1">
      <c r="A72" s="12"/>
      <c r="B72" s="10"/>
      <c r="C72" s="13" t="s">
        <v>39</v>
      </c>
      <c r="D72" s="14" t="s">
        <v>326</v>
      </c>
      <c r="E72" s="48"/>
      <c r="F72" s="48"/>
      <c r="G72" s="48"/>
      <c r="H72" s="67"/>
      <c r="I72" s="68"/>
      <c r="J72" s="67"/>
      <c r="K72" s="13"/>
      <c r="L72" s="31"/>
    </row>
    <row r="73" spans="1:12" s="54" customFormat="1" ht="75" customHeight="1">
      <c r="A73" s="12"/>
      <c r="B73" s="10"/>
      <c r="C73" s="13" t="s">
        <v>322</v>
      </c>
      <c r="D73" s="14" t="s">
        <v>327</v>
      </c>
      <c r="E73" s="48"/>
      <c r="F73" s="48"/>
      <c r="G73" s="48"/>
      <c r="H73" s="67"/>
      <c r="I73" s="68"/>
      <c r="J73" s="67"/>
      <c r="K73" s="13"/>
      <c r="L73" s="31"/>
    </row>
    <row r="74" spans="1:12" s="54" customFormat="1" ht="75" customHeight="1">
      <c r="A74" s="12"/>
      <c r="B74" s="10"/>
      <c r="C74" s="13" t="s">
        <v>323</v>
      </c>
      <c r="D74" s="14" t="s">
        <v>328</v>
      </c>
      <c r="E74" s="48"/>
      <c r="F74" s="48"/>
      <c r="G74" s="48"/>
      <c r="H74" s="67"/>
      <c r="I74" s="68"/>
      <c r="J74" s="67"/>
      <c r="K74" s="13"/>
      <c r="L74" s="31"/>
    </row>
    <row r="75" spans="1:12" s="54" customFormat="1" ht="75" customHeight="1">
      <c r="A75" s="12" t="s">
        <v>319</v>
      </c>
      <c r="B75" s="10">
        <v>4260204180861</v>
      </c>
      <c r="C75" s="13" t="s">
        <v>320</v>
      </c>
      <c r="D75" s="13" t="s">
        <v>321</v>
      </c>
      <c r="E75" s="48">
        <v>8.19</v>
      </c>
      <c r="F75" s="48">
        <v>15</v>
      </c>
      <c r="G75" s="48" t="e">
        <f>E75*(1-$G$2)</f>
        <v>#VALUE!</v>
      </c>
      <c r="H75" s="67" t="s">
        <v>301</v>
      </c>
      <c r="I75" s="68" t="s">
        <v>0</v>
      </c>
      <c r="J75" s="67" t="s">
        <v>263</v>
      </c>
      <c r="K75" s="13"/>
      <c r="L75" s="32"/>
    </row>
    <row r="76" spans="1:12" s="54" customFormat="1" ht="75" customHeight="1">
      <c r="A76" s="12" t="s">
        <v>325</v>
      </c>
      <c r="B76" s="10"/>
      <c r="C76" s="13" t="s">
        <v>324</v>
      </c>
      <c r="D76" s="13" t="s">
        <v>337</v>
      </c>
      <c r="E76" s="48"/>
      <c r="F76" s="48"/>
      <c r="G76" s="48"/>
      <c r="H76" s="67"/>
      <c r="I76" s="68"/>
      <c r="J76" s="67"/>
      <c r="K76" s="13"/>
      <c r="L76" s="32"/>
    </row>
    <row r="77" spans="1:12" s="3" customFormat="1" ht="75" customHeight="1">
      <c r="A77" s="12" t="s">
        <v>335</v>
      </c>
      <c r="B77" s="10" t="s">
        <v>336</v>
      </c>
      <c r="C77" s="13" t="s">
        <v>318</v>
      </c>
      <c r="D77" s="14" t="s">
        <v>318</v>
      </c>
      <c r="E77" s="48">
        <v>160</v>
      </c>
      <c r="F77" s="48">
        <v>280</v>
      </c>
      <c r="G77" s="48" t="e">
        <f>E77*(1-$G$2)</f>
        <v>#VALUE!</v>
      </c>
      <c r="H77" s="67" t="s">
        <v>301</v>
      </c>
      <c r="I77" s="68" t="s">
        <v>0</v>
      </c>
      <c r="J77" s="67"/>
      <c r="K77" s="13"/>
      <c r="L77" s="31"/>
    </row>
    <row r="78" spans="1:12" s="3" customFormat="1" ht="75" customHeight="1">
      <c r="A78" s="76" t="s">
        <v>344</v>
      </c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8"/>
    </row>
    <row r="79" spans="1:12" s="8" customFormat="1" ht="39.950000000000003" customHeight="1">
      <c r="A79" s="39" t="s">
        <v>332</v>
      </c>
      <c r="B79" s="39"/>
      <c r="C79" s="39"/>
      <c r="D79" s="40"/>
      <c r="E79" s="46"/>
      <c r="F79" s="46"/>
      <c r="G79" s="46"/>
      <c r="H79" s="46"/>
      <c r="I79" s="46"/>
      <c r="J79" s="64"/>
      <c r="K79" s="39"/>
      <c r="L79" s="41"/>
    </row>
    <row r="80" spans="1:12" s="3" customFormat="1" ht="116.25">
      <c r="A80" s="12" t="s">
        <v>6</v>
      </c>
      <c r="B80" s="10">
        <v>4260204179216</v>
      </c>
      <c r="C80" s="13" t="s">
        <v>39</v>
      </c>
      <c r="D80" s="14" t="s">
        <v>65</v>
      </c>
      <c r="E80" s="48">
        <v>76.47</v>
      </c>
      <c r="F80" s="48">
        <v>139.99</v>
      </c>
      <c r="G80" s="48" t="e">
        <f>E80*(1-$G$2)</f>
        <v>#VALUE!</v>
      </c>
      <c r="H80" s="67" t="s">
        <v>301</v>
      </c>
      <c r="I80" s="68" t="s">
        <v>0</v>
      </c>
      <c r="J80" s="68" t="s">
        <v>93</v>
      </c>
      <c r="K80" s="21" t="s">
        <v>281</v>
      </c>
      <c r="L80" s="32"/>
    </row>
    <row r="81" spans="1:12" s="3" customFormat="1" ht="75" customHeight="1">
      <c r="A81" s="15" t="s">
        <v>79</v>
      </c>
      <c r="B81" s="16">
        <v>4260204179926</v>
      </c>
      <c r="C81" s="17" t="s">
        <v>80</v>
      </c>
      <c r="D81" s="18" t="s">
        <v>98</v>
      </c>
      <c r="E81" s="49">
        <v>21.85</v>
      </c>
      <c r="F81" s="49">
        <v>40</v>
      </c>
      <c r="G81" s="49" t="e">
        <f>E81*(1-$G$2)</f>
        <v>#VALUE!</v>
      </c>
      <c r="H81" s="67" t="s">
        <v>301</v>
      </c>
      <c r="I81" s="69" t="s">
        <v>0</v>
      </c>
      <c r="J81" s="67" t="s">
        <v>259</v>
      </c>
      <c r="K81" s="20" t="s">
        <v>268</v>
      </c>
      <c r="L81" s="31"/>
    </row>
    <row r="82" spans="1:12" s="3" customFormat="1" ht="75" customHeight="1">
      <c r="A82" s="15" t="s">
        <v>81</v>
      </c>
      <c r="B82" s="16">
        <v>4260204179964</v>
      </c>
      <c r="C82" s="17" t="s">
        <v>82</v>
      </c>
      <c r="D82" s="18" t="s">
        <v>99</v>
      </c>
      <c r="E82" s="49">
        <v>24.58</v>
      </c>
      <c r="F82" s="49">
        <v>45</v>
      </c>
      <c r="G82" s="49" t="e">
        <f>E82*(1-$G$2)</f>
        <v>#VALUE!</v>
      </c>
      <c r="H82" s="67" t="s">
        <v>301</v>
      </c>
      <c r="I82" s="69" t="s">
        <v>0</v>
      </c>
      <c r="J82" s="67" t="s">
        <v>259</v>
      </c>
      <c r="K82" s="20" t="s">
        <v>268</v>
      </c>
      <c r="L82" s="31"/>
    </row>
    <row r="83" spans="1:12" s="3" customFormat="1" ht="116.25">
      <c r="A83" s="12" t="s">
        <v>89</v>
      </c>
      <c r="B83" s="10">
        <v>4260204180618</v>
      </c>
      <c r="C83" s="13" t="s">
        <v>11</v>
      </c>
      <c r="D83" s="14" t="s">
        <v>12</v>
      </c>
      <c r="E83" s="48">
        <v>12.2</v>
      </c>
      <c r="F83" s="48">
        <v>22</v>
      </c>
      <c r="G83" s="48" t="e">
        <f>E83*(1-$G$2)</f>
        <v>#VALUE!</v>
      </c>
      <c r="H83" s="67" t="s">
        <v>301</v>
      </c>
      <c r="I83" s="68" t="s">
        <v>0</v>
      </c>
      <c r="J83" s="67" t="s">
        <v>259</v>
      </c>
      <c r="K83" s="11" t="s">
        <v>292</v>
      </c>
      <c r="L83" s="31"/>
    </row>
    <row r="84" spans="1:12" s="3" customFormat="1" ht="139.5">
      <c r="A84" s="10" t="s">
        <v>174</v>
      </c>
      <c r="B84" s="10">
        <v>4260204180243</v>
      </c>
      <c r="C84" s="11" t="s">
        <v>175</v>
      </c>
      <c r="D84" s="11" t="s">
        <v>205</v>
      </c>
      <c r="E84" s="48">
        <v>12.2</v>
      </c>
      <c r="F84" s="48">
        <v>22</v>
      </c>
      <c r="G84" s="48" t="e">
        <f>E84*(1-$G$2)</f>
        <v>#VALUE!</v>
      </c>
      <c r="H84" s="67" t="s">
        <v>301</v>
      </c>
      <c r="I84" s="68" t="s">
        <v>0</v>
      </c>
      <c r="J84" s="67" t="s">
        <v>264</v>
      </c>
      <c r="K84" s="11" t="s">
        <v>293</v>
      </c>
      <c r="L84" s="31"/>
    </row>
    <row r="85" spans="1:12" s="3" customFormat="1" ht="75" customHeight="1">
      <c r="A85" s="12" t="s">
        <v>232</v>
      </c>
      <c r="B85" s="10">
        <v>4260204179179</v>
      </c>
      <c r="C85" s="13" t="s">
        <v>233</v>
      </c>
      <c r="D85" s="13" t="s">
        <v>234</v>
      </c>
      <c r="E85" s="48">
        <v>16.38</v>
      </c>
      <c r="F85" s="48">
        <v>29.99</v>
      </c>
      <c r="G85" s="48" t="e">
        <f t="shared" ref="G85" si="6">E85*(1-$G$2)</f>
        <v>#VALUE!</v>
      </c>
      <c r="H85" s="67" t="s">
        <v>301</v>
      </c>
      <c r="I85" s="68" t="s">
        <v>0</v>
      </c>
      <c r="J85" s="68" t="s">
        <v>103</v>
      </c>
      <c r="K85" s="11" t="s">
        <v>294</v>
      </c>
      <c r="L85" s="31"/>
    </row>
    <row r="86" spans="1:12" s="3" customFormat="1" ht="75" customHeight="1">
      <c r="A86" s="12" t="s">
        <v>235</v>
      </c>
      <c r="B86" s="10">
        <v>4260204179230</v>
      </c>
      <c r="C86" s="13" t="s">
        <v>237</v>
      </c>
      <c r="D86" s="14" t="s">
        <v>238</v>
      </c>
      <c r="E86" s="48">
        <v>38.229999999999997</v>
      </c>
      <c r="F86" s="48">
        <v>69.989999999999995</v>
      </c>
      <c r="G86" s="48" t="e">
        <f t="shared" ref="G86:G89" si="7">E86*(1-$G$2)</f>
        <v>#VALUE!</v>
      </c>
      <c r="H86" s="67" t="s">
        <v>301</v>
      </c>
      <c r="I86" s="68" t="s">
        <v>0</v>
      </c>
      <c r="J86" s="67" t="s">
        <v>264</v>
      </c>
      <c r="K86" s="11" t="s">
        <v>295</v>
      </c>
      <c r="L86" s="31"/>
    </row>
    <row r="87" spans="1:12" s="3" customFormat="1" ht="75" customHeight="1">
      <c r="A87" s="12" t="s">
        <v>303</v>
      </c>
      <c r="B87" s="10">
        <v>4260204179247</v>
      </c>
      <c r="C87" s="13" t="s">
        <v>304</v>
      </c>
      <c r="D87" s="13" t="s">
        <v>305</v>
      </c>
      <c r="E87" s="48">
        <v>38.229999999999997</v>
      </c>
      <c r="F87" s="48">
        <v>69.989999999999995</v>
      </c>
      <c r="G87" s="48" t="e">
        <f t="shared" ref="G87" si="8">E87*(1-$G$2)</f>
        <v>#VALUE!</v>
      </c>
      <c r="H87" s="67" t="s">
        <v>301</v>
      </c>
      <c r="I87" s="68" t="s">
        <v>0</v>
      </c>
      <c r="J87" s="67" t="s">
        <v>264</v>
      </c>
      <c r="K87" s="11" t="s">
        <v>306</v>
      </c>
      <c r="L87" s="31"/>
    </row>
    <row r="88" spans="1:12" s="3" customFormat="1" ht="75" customHeight="1">
      <c r="A88" s="12" t="s">
        <v>236</v>
      </c>
      <c r="B88" s="10">
        <v>4260204179254</v>
      </c>
      <c r="C88" s="13" t="s">
        <v>240</v>
      </c>
      <c r="D88" s="14" t="s">
        <v>241</v>
      </c>
      <c r="E88" s="48">
        <v>38.229999999999997</v>
      </c>
      <c r="F88" s="48">
        <v>69.989999999999995</v>
      </c>
      <c r="G88" s="48" t="e">
        <f t="shared" si="7"/>
        <v>#VALUE!</v>
      </c>
      <c r="H88" s="67" t="s">
        <v>301</v>
      </c>
      <c r="I88" s="68" t="s">
        <v>0</v>
      </c>
      <c r="J88" s="67" t="s">
        <v>264</v>
      </c>
      <c r="K88" s="11" t="s">
        <v>296</v>
      </c>
      <c r="L88" s="32"/>
    </row>
    <row r="89" spans="1:12" s="3" customFormat="1" ht="75" customHeight="1">
      <c r="A89" s="12" t="s">
        <v>239</v>
      </c>
      <c r="B89" s="10">
        <v>4260204179261</v>
      </c>
      <c r="C89" s="13" t="s">
        <v>242</v>
      </c>
      <c r="D89" s="14" t="s">
        <v>243</v>
      </c>
      <c r="E89" s="48">
        <v>38.229999999999997</v>
      </c>
      <c r="F89" s="48">
        <v>69.989999999999995</v>
      </c>
      <c r="G89" s="48" t="e">
        <f t="shared" si="7"/>
        <v>#VALUE!</v>
      </c>
      <c r="H89" s="67" t="s">
        <v>301</v>
      </c>
      <c r="I89" s="68" t="s">
        <v>0</v>
      </c>
      <c r="J89" s="67" t="s">
        <v>264</v>
      </c>
      <c r="K89" s="11" t="s">
        <v>297</v>
      </c>
      <c r="L89" s="31"/>
    </row>
    <row r="90" spans="1:12" s="3" customFormat="1" ht="75" customHeight="1">
      <c r="A90" s="15" t="s">
        <v>134</v>
      </c>
      <c r="B90" s="16">
        <v>4260204177649</v>
      </c>
      <c r="C90" s="17" t="s">
        <v>11</v>
      </c>
      <c r="D90" s="17" t="s">
        <v>12</v>
      </c>
      <c r="E90" s="49">
        <v>10.92</v>
      </c>
      <c r="F90" s="49">
        <v>19.989999999999998</v>
      </c>
      <c r="G90" s="49" t="e">
        <f t="shared" ref="G90:G97" si="9">E90*(1-$G$2)</f>
        <v>#VALUE!</v>
      </c>
      <c r="H90" s="67" t="s">
        <v>301</v>
      </c>
      <c r="I90" s="69" t="s">
        <v>0</v>
      </c>
      <c r="J90" s="67" t="s">
        <v>264</v>
      </c>
      <c r="K90" s="20" t="s">
        <v>298</v>
      </c>
      <c r="L90" s="32"/>
    </row>
    <row r="91" spans="1:12" s="3" customFormat="1" ht="75" customHeight="1">
      <c r="A91" s="15" t="s">
        <v>135</v>
      </c>
      <c r="B91" s="16">
        <v>4260204178608</v>
      </c>
      <c r="C91" s="17" t="s">
        <v>136</v>
      </c>
      <c r="D91" s="17" t="s">
        <v>15</v>
      </c>
      <c r="E91" s="49">
        <v>8.19</v>
      </c>
      <c r="F91" s="49">
        <v>14.99</v>
      </c>
      <c r="G91" s="49" t="e">
        <f t="shared" si="9"/>
        <v>#VALUE!</v>
      </c>
      <c r="H91" s="67" t="s">
        <v>301</v>
      </c>
      <c r="I91" s="69" t="s">
        <v>0</v>
      </c>
      <c r="J91" s="67" t="s">
        <v>264</v>
      </c>
      <c r="K91" s="20" t="s">
        <v>299</v>
      </c>
      <c r="L91" s="31"/>
    </row>
    <row r="92" spans="1:12" s="3" customFormat="1" ht="75" customHeight="1">
      <c r="A92" s="22" t="s">
        <v>137</v>
      </c>
      <c r="B92" s="16">
        <v>4260204178615</v>
      </c>
      <c r="C92" s="16" t="s">
        <v>129</v>
      </c>
      <c r="D92" s="19" t="s">
        <v>16</v>
      </c>
      <c r="E92" s="49">
        <v>8.19</v>
      </c>
      <c r="F92" s="49">
        <v>14.99</v>
      </c>
      <c r="G92" s="49" t="e">
        <f t="shared" si="9"/>
        <v>#VALUE!</v>
      </c>
      <c r="H92" s="67" t="s">
        <v>301</v>
      </c>
      <c r="I92" s="68" t="s">
        <v>0</v>
      </c>
      <c r="J92" s="67" t="s">
        <v>264</v>
      </c>
      <c r="K92" s="20" t="s">
        <v>299</v>
      </c>
      <c r="L92" s="32"/>
    </row>
    <row r="93" spans="1:12" s="3" customFormat="1" ht="75" customHeight="1">
      <c r="A93" s="22" t="s">
        <v>138</v>
      </c>
      <c r="B93" s="16">
        <v>4260204178622</v>
      </c>
      <c r="C93" s="16" t="s">
        <v>130</v>
      </c>
      <c r="D93" s="19" t="s">
        <v>17</v>
      </c>
      <c r="E93" s="49">
        <v>8.19</v>
      </c>
      <c r="F93" s="49">
        <v>14.99</v>
      </c>
      <c r="G93" s="49" t="e">
        <f t="shared" si="9"/>
        <v>#VALUE!</v>
      </c>
      <c r="H93" s="67" t="s">
        <v>301</v>
      </c>
      <c r="I93" s="68" t="s">
        <v>0</v>
      </c>
      <c r="J93" s="67" t="s">
        <v>264</v>
      </c>
      <c r="K93" s="20" t="s">
        <v>299</v>
      </c>
      <c r="L93" s="31"/>
    </row>
    <row r="94" spans="1:12" s="3" customFormat="1" ht="75" customHeight="1">
      <c r="A94" s="15" t="s">
        <v>139</v>
      </c>
      <c r="B94" s="16">
        <v>4260204178639</v>
      </c>
      <c r="C94" s="17" t="s">
        <v>131</v>
      </c>
      <c r="D94" s="18" t="s">
        <v>18</v>
      </c>
      <c r="E94" s="49">
        <v>8.19</v>
      </c>
      <c r="F94" s="49">
        <v>14.99</v>
      </c>
      <c r="G94" s="49" t="e">
        <f t="shared" si="9"/>
        <v>#VALUE!</v>
      </c>
      <c r="H94" s="67" t="s">
        <v>301</v>
      </c>
      <c r="I94" s="69" t="s">
        <v>0</v>
      </c>
      <c r="J94" s="67" t="s">
        <v>264</v>
      </c>
      <c r="K94" s="20" t="s">
        <v>299</v>
      </c>
      <c r="L94" s="31"/>
    </row>
    <row r="95" spans="1:12" s="3" customFormat="1" ht="75" customHeight="1">
      <c r="A95" s="16" t="s">
        <v>55</v>
      </c>
      <c r="B95" s="16">
        <v>4260204170831</v>
      </c>
      <c r="C95" s="16" t="s">
        <v>58</v>
      </c>
      <c r="D95" s="19" t="s">
        <v>244</v>
      </c>
      <c r="E95" s="49">
        <v>8.19</v>
      </c>
      <c r="F95" s="49">
        <v>14.99</v>
      </c>
      <c r="G95" s="49" t="e">
        <f t="shared" si="9"/>
        <v>#VALUE!</v>
      </c>
      <c r="H95" s="67" t="s">
        <v>301</v>
      </c>
      <c r="I95" s="69" t="s">
        <v>0</v>
      </c>
      <c r="J95" s="67" t="s">
        <v>259</v>
      </c>
      <c r="K95" s="19" t="s">
        <v>300</v>
      </c>
      <c r="L95" s="32"/>
    </row>
    <row r="96" spans="1:12" s="3" customFormat="1" ht="75" customHeight="1">
      <c r="A96" s="15" t="s">
        <v>3</v>
      </c>
      <c r="B96" s="16">
        <v>4260204173399</v>
      </c>
      <c r="C96" s="17" t="s">
        <v>4</v>
      </c>
      <c r="D96" s="18" t="s">
        <v>5</v>
      </c>
      <c r="E96" s="49">
        <v>38.229999999999997</v>
      </c>
      <c r="F96" s="49">
        <v>69.989999999999995</v>
      </c>
      <c r="G96" s="49" t="e">
        <f t="shared" si="9"/>
        <v>#VALUE!</v>
      </c>
      <c r="H96" s="67" t="s">
        <v>301</v>
      </c>
      <c r="I96" s="69" t="s">
        <v>0</v>
      </c>
      <c r="J96" s="69"/>
      <c r="K96" s="20"/>
      <c r="L96" s="32"/>
    </row>
    <row r="97" spans="1:12" s="3" customFormat="1" ht="75" customHeight="1">
      <c r="A97" s="15" t="s">
        <v>51</v>
      </c>
      <c r="B97" s="16">
        <v>4260204177823</v>
      </c>
      <c r="C97" s="17" t="s">
        <v>53</v>
      </c>
      <c r="D97" s="18" t="s">
        <v>54</v>
      </c>
      <c r="E97" s="49">
        <v>16.38</v>
      </c>
      <c r="F97" s="49">
        <v>29.99</v>
      </c>
      <c r="G97" s="49" t="e">
        <f t="shared" si="9"/>
        <v>#VALUE!</v>
      </c>
      <c r="H97" s="67" t="s">
        <v>301</v>
      </c>
      <c r="I97" s="69" t="s">
        <v>0</v>
      </c>
      <c r="J97" s="69"/>
      <c r="K97" s="20"/>
      <c r="L97" s="31"/>
    </row>
    <row r="98" spans="1:12" s="3" customFormat="1" ht="75" customHeight="1">
      <c r="A98" s="16" t="s">
        <v>28</v>
      </c>
      <c r="B98" s="16">
        <v>4260204178493</v>
      </c>
      <c r="C98" s="19" t="s">
        <v>123</v>
      </c>
      <c r="D98" s="19" t="s">
        <v>114</v>
      </c>
      <c r="E98" s="51" t="s">
        <v>146</v>
      </c>
      <c r="F98" s="49">
        <v>99.99</v>
      </c>
      <c r="G98" s="49" t="e">
        <f>30*(1-$G$2)</f>
        <v>#VALUE!</v>
      </c>
      <c r="H98" s="67" t="s">
        <v>301</v>
      </c>
      <c r="I98" s="69" t="s">
        <v>0</v>
      </c>
      <c r="J98" s="69"/>
      <c r="K98" s="16"/>
      <c r="L98" s="31"/>
    </row>
    <row r="99" spans="1:12" s="3" customFormat="1" ht="75" customHeight="1">
      <c r="A99" s="15" t="s">
        <v>29</v>
      </c>
      <c r="B99" s="16">
        <v>4260204178561</v>
      </c>
      <c r="C99" s="17" t="s">
        <v>30</v>
      </c>
      <c r="D99" s="18" t="s">
        <v>252</v>
      </c>
      <c r="E99" s="51" t="s">
        <v>145</v>
      </c>
      <c r="F99" s="49">
        <v>29.99</v>
      </c>
      <c r="G99" s="49" t="e">
        <f>10*(1-$G$2)</f>
        <v>#VALUE!</v>
      </c>
      <c r="H99" s="67" t="s">
        <v>301</v>
      </c>
      <c r="I99" s="69" t="s">
        <v>0</v>
      </c>
      <c r="J99" s="69"/>
      <c r="K99" s="20"/>
      <c r="L99" s="31"/>
    </row>
    <row r="100" spans="1:12" s="3" customFormat="1" ht="75" customHeight="1">
      <c r="A100" s="15" t="s">
        <v>31</v>
      </c>
      <c r="B100" s="16">
        <v>4260204178554</v>
      </c>
      <c r="C100" s="17" t="s">
        <v>32</v>
      </c>
      <c r="D100" s="18" t="s">
        <v>251</v>
      </c>
      <c r="E100" s="51" t="s">
        <v>147</v>
      </c>
      <c r="F100" s="49">
        <v>27.99</v>
      </c>
      <c r="G100" s="49" t="e">
        <f>8*(1-$G$2)</f>
        <v>#VALUE!</v>
      </c>
      <c r="H100" s="67" t="s">
        <v>301</v>
      </c>
      <c r="I100" s="69" t="s">
        <v>0</v>
      </c>
      <c r="J100" s="69"/>
      <c r="K100" s="20"/>
      <c r="L100" s="31"/>
    </row>
    <row r="101" spans="1:12" s="3" customFormat="1" ht="75" customHeight="1">
      <c r="A101" s="15" t="s">
        <v>33</v>
      </c>
      <c r="B101" s="16">
        <v>4260204178462</v>
      </c>
      <c r="C101" s="17" t="s">
        <v>34</v>
      </c>
      <c r="D101" s="17" t="s">
        <v>250</v>
      </c>
      <c r="E101" s="51" t="s">
        <v>148</v>
      </c>
      <c r="F101" s="49">
        <v>24.99</v>
      </c>
      <c r="G101" s="49" t="e">
        <f t="shared" ref="G101:G105" si="10">8.5*(1-$G$2)</f>
        <v>#VALUE!</v>
      </c>
      <c r="H101" s="67" t="s">
        <v>301</v>
      </c>
      <c r="I101" s="69" t="s">
        <v>0</v>
      </c>
      <c r="J101" s="69"/>
      <c r="K101" s="20"/>
      <c r="L101" s="31"/>
    </row>
    <row r="102" spans="1:12" s="3" customFormat="1" ht="75" customHeight="1">
      <c r="A102" s="15" t="s">
        <v>35</v>
      </c>
      <c r="B102" s="16">
        <v>4260204178479</v>
      </c>
      <c r="C102" s="17" t="s">
        <v>36</v>
      </c>
      <c r="D102" s="18" t="s">
        <v>249</v>
      </c>
      <c r="E102" s="51" t="s">
        <v>148</v>
      </c>
      <c r="F102" s="49">
        <v>24.99</v>
      </c>
      <c r="G102" s="49" t="e">
        <f t="shared" si="10"/>
        <v>#VALUE!</v>
      </c>
      <c r="H102" s="67" t="s">
        <v>301</v>
      </c>
      <c r="I102" s="69" t="s">
        <v>0</v>
      </c>
      <c r="J102" s="69"/>
      <c r="K102" s="20"/>
      <c r="L102" s="32"/>
    </row>
    <row r="103" spans="1:12" s="3" customFormat="1" ht="75" customHeight="1">
      <c r="A103" s="16" t="s">
        <v>44</v>
      </c>
      <c r="B103" s="16">
        <v>4260204177922</v>
      </c>
      <c r="C103" s="19" t="s">
        <v>245</v>
      </c>
      <c r="D103" s="19" t="s">
        <v>248</v>
      </c>
      <c r="E103" s="51" t="s">
        <v>148</v>
      </c>
      <c r="F103" s="49">
        <v>24.99</v>
      </c>
      <c r="G103" s="49" t="e">
        <f t="shared" si="10"/>
        <v>#VALUE!</v>
      </c>
      <c r="H103" s="67" t="s">
        <v>301</v>
      </c>
      <c r="I103" s="69" t="s">
        <v>0</v>
      </c>
      <c r="J103" s="69"/>
      <c r="K103" s="16"/>
      <c r="L103" s="31"/>
    </row>
    <row r="104" spans="1:12" s="3" customFormat="1" ht="75" customHeight="1">
      <c r="A104" s="15" t="s">
        <v>45</v>
      </c>
      <c r="B104" s="16">
        <v>4260204177946</v>
      </c>
      <c r="C104" s="17" t="s">
        <v>46</v>
      </c>
      <c r="D104" s="18" t="s">
        <v>247</v>
      </c>
      <c r="E104" s="51" t="s">
        <v>148</v>
      </c>
      <c r="F104" s="49">
        <v>24.99</v>
      </c>
      <c r="G104" s="49" t="e">
        <f t="shared" si="10"/>
        <v>#VALUE!</v>
      </c>
      <c r="H104" s="67" t="s">
        <v>301</v>
      </c>
      <c r="I104" s="69" t="s">
        <v>0</v>
      </c>
      <c r="J104" s="69"/>
      <c r="K104" s="19"/>
      <c r="L104" s="32"/>
    </row>
    <row r="105" spans="1:12" s="3" customFormat="1" ht="75" customHeight="1">
      <c r="A105" s="16" t="s">
        <v>47</v>
      </c>
      <c r="B105" s="16">
        <v>4260204177953</v>
      </c>
      <c r="C105" s="19" t="s">
        <v>246</v>
      </c>
      <c r="D105" s="19" t="s">
        <v>164</v>
      </c>
      <c r="E105" s="51" t="s">
        <v>148</v>
      </c>
      <c r="F105" s="49">
        <v>24.99</v>
      </c>
      <c r="G105" s="49" t="e">
        <f t="shared" si="10"/>
        <v>#VALUE!</v>
      </c>
      <c r="H105" s="67" t="s">
        <v>301</v>
      </c>
      <c r="I105" s="69" t="s">
        <v>0</v>
      </c>
      <c r="J105" s="69"/>
      <c r="K105" s="16"/>
      <c r="L105" s="31"/>
    </row>
    <row r="106" spans="1:12" s="3" customFormat="1" ht="75" customHeight="1">
      <c r="A106" s="15">
        <v>25689</v>
      </c>
      <c r="B106" s="16">
        <v>4260204171159</v>
      </c>
      <c r="C106" s="17" t="s">
        <v>48</v>
      </c>
      <c r="D106" s="18" t="s">
        <v>24</v>
      </c>
      <c r="E106" s="51" t="s">
        <v>148</v>
      </c>
      <c r="F106" s="49">
        <v>24.99</v>
      </c>
      <c r="G106" s="49" t="e">
        <f>8.5*(1-$G$2)</f>
        <v>#VALUE!</v>
      </c>
      <c r="H106" s="67" t="s">
        <v>301</v>
      </c>
      <c r="I106" s="69" t="s">
        <v>0</v>
      </c>
      <c r="J106" s="69"/>
      <c r="K106" s="19"/>
      <c r="L106" s="31"/>
    </row>
    <row r="107" spans="1:12" s="3" customFormat="1" ht="75" customHeight="1">
      <c r="A107" s="15" t="s">
        <v>49</v>
      </c>
      <c r="B107" s="16">
        <v>4260204177588</v>
      </c>
      <c r="C107" s="17" t="s">
        <v>115</v>
      </c>
      <c r="D107" s="18" t="s">
        <v>162</v>
      </c>
      <c r="E107" s="51" t="s">
        <v>149</v>
      </c>
      <c r="F107" s="49">
        <v>59.99</v>
      </c>
      <c r="G107" s="49" t="e">
        <f>24*(1-$G$2)</f>
        <v>#VALUE!</v>
      </c>
      <c r="H107" s="67" t="s">
        <v>301</v>
      </c>
      <c r="I107" s="69" t="s">
        <v>0</v>
      </c>
      <c r="J107" s="69"/>
      <c r="K107" s="20"/>
      <c r="L107" s="31"/>
    </row>
    <row r="108" spans="1:12" s="3" customFormat="1" ht="75" customHeight="1">
      <c r="A108" s="15" t="s">
        <v>50</v>
      </c>
      <c r="B108" s="16">
        <v>4260204177618</v>
      </c>
      <c r="C108" s="17" t="s">
        <v>52</v>
      </c>
      <c r="D108" s="18" t="s">
        <v>116</v>
      </c>
      <c r="E108" s="51" t="s">
        <v>150</v>
      </c>
      <c r="F108" s="49">
        <v>29.99</v>
      </c>
      <c r="G108" s="49" t="e">
        <f>11*(1-$G$2)</f>
        <v>#VALUE!</v>
      </c>
      <c r="H108" s="67" t="s">
        <v>301</v>
      </c>
      <c r="I108" s="69" t="s">
        <v>0</v>
      </c>
      <c r="J108" s="69"/>
      <c r="K108" s="20"/>
      <c r="L108" s="31"/>
    </row>
    <row r="109" spans="1:12" s="3" customFormat="1" ht="75" customHeight="1">
      <c r="A109" s="15" t="s">
        <v>56</v>
      </c>
      <c r="B109" s="16">
        <v>4260204177366</v>
      </c>
      <c r="C109" s="17" t="s">
        <v>160</v>
      </c>
      <c r="D109" s="17" t="s">
        <v>159</v>
      </c>
      <c r="E109" s="51" t="s">
        <v>151</v>
      </c>
      <c r="F109" s="49">
        <v>99</v>
      </c>
      <c r="G109" s="49" t="e">
        <f>42.2*(1-$G$2)</f>
        <v>#VALUE!</v>
      </c>
      <c r="H109" s="67" t="s">
        <v>301</v>
      </c>
      <c r="I109" s="69" t="s">
        <v>0</v>
      </c>
      <c r="J109" s="69"/>
      <c r="K109" s="20"/>
      <c r="L109" s="31"/>
    </row>
    <row r="110" spans="1:12" s="3" customFormat="1" ht="75" customHeight="1">
      <c r="A110" s="15" t="s">
        <v>57</v>
      </c>
      <c r="B110" s="16">
        <v>4260204177359</v>
      </c>
      <c r="C110" s="17" t="s">
        <v>161</v>
      </c>
      <c r="D110" s="18" t="s">
        <v>117</v>
      </c>
      <c r="E110" s="51" t="s">
        <v>152</v>
      </c>
      <c r="F110" s="49">
        <v>99</v>
      </c>
      <c r="G110" s="49" t="e">
        <f>49.5*(1-$G$2)</f>
        <v>#VALUE!</v>
      </c>
      <c r="H110" s="67" t="s">
        <v>301</v>
      </c>
      <c r="I110" s="69" t="s">
        <v>0</v>
      </c>
      <c r="J110" s="69"/>
      <c r="K110" s="20"/>
      <c r="L110" s="31"/>
    </row>
    <row r="111" spans="1:12" s="12" customFormat="1" ht="75" customHeight="1">
      <c r="A111" s="15" t="s">
        <v>59</v>
      </c>
      <c r="B111" s="16">
        <v>4260204179858</v>
      </c>
      <c r="C111" s="17" t="s">
        <v>60</v>
      </c>
      <c r="D111" s="18" t="s">
        <v>118</v>
      </c>
      <c r="E111" s="49">
        <v>49.65</v>
      </c>
      <c r="F111" s="49">
        <v>90.9</v>
      </c>
      <c r="G111" s="49" t="e">
        <f>E111*(1-$G$2)</f>
        <v>#VALUE!</v>
      </c>
      <c r="H111" s="67" t="s">
        <v>301</v>
      </c>
      <c r="I111" s="69" t="s">
        <v>0</v>
      </c>
      <c r="J111" s="69"/>
      <c r="K111" s="19"/>
      <c r="L111" s="32"/>
    </row>
    <row r="112" spans="1:12" s="3" customFormat="1" ht="75" customHeight="1">
      <c r="A112" s="15" t="s">
        <v>61</v>
      </c>
      <c r="B112" s="16">
        <v>4260204177496</v>
      </c>
      <c r="C112" s="17" t="s">
        <v>62</v>
      </c>
      <c r="D112" s="18" t="s">
        <v>163</v>
      </c>
      <c r="E112" s="49">
        <v>43.69</v>
      </c>
      <c r="F112" s="49">
        <v>79.989999999999995</v>
      </c>
      <c r="G112" s="49" t="e">
        <f t="shared" ref="G112:G113" si="11">E112*(1-$G$2)</f>
        <v>#VALUE!</v>
      </c>
      <c r="H112" s="67" t="s">
        <v>301</v>
      </c>
      <c r="I112" s="69" t="s">
        <v>0</v>
      </c>
      <c r="J112" s="69"/>
      <c r="K112" s="19"/>
      <c r="L112" s="31"/>
    </row>
    <row r="113" spans="1:12" s="3" customFormat="1" ht="75" customHeight="1">
      <c r="A113" s="33" t="s">
        <v>63</v>
      </c>
      <c r="B113" s="34">
        <v>4260204173375</v>
      </c>
      <c r="C113" s="35" t="s">
        <v>64</v>
      </c>
      <c r="D113" s="36" t="s">
        <v>119</v>
      </c>
      <c r="E113" s="52">
        <v>37.96</v>
      </c>
      <c r="F113" s="52">
        <v>69.5</v>
      </c>
      <c r="G113" s="52" t="e">
        <f t="shared" si="11"/>
        <v>#VALUE!</v>
      </c>
      <c r="H113" s="71" t="s">
        <v>301</v>
      </c>
      <c r="I113" s="72" t="s">
        <v>0</v>
      </c>
      <c r="J113" s="72"/>
      <c r="K113" s="37"/>
      <c r="L113" s="38"/>
    </row>
    <row r="114" spans="1:12" s="3" customFormat="1" ht="75" customHeight="1">
      <c r="E114" s="59"/>
      <c r="F114" s="59"/>
      <c r="G114" s="59"/>
      <c r="H114" s="73"/>
      <c r="I114" s="73"/>
      <c r="J114" s="73"/>
    </row>
    <row r="115" spans="1:12" s="3" customFormat="1" ht="75" customHeight="1">
      <c r="E115" s="59"/>
      <c r="F115" s="59"/>
      <c r="G115" s="59"/>
      <c r="H115" s="73"/>
      <c r="I115" s="73"/>
      <c r="J115" s="73"/>
    </row>
    <row r="116" spans="1:12" s="3" customFormat="1" ht="75" customHeight="1">
      <c r="E116" s="59"/>
      <c r="F116" s="59"/>
      <c r="G116" s="59"/>
      <c r="H116" s="73"/>
      <c r="I116" s="73"/>
      <c r="J116" s="73"/>
    </row>
    <row r="117" spans="1:12" s="3" customFormat="1" ht="75" customHeight="1">
      <c r="E117" s="59"/>
      <c r="F117" s="59"/>
      <c r="G117" s="59"/>
      <c r="H117" s="73"/>
      <c r="I117" s="73"/>
      <c r="J117" s="73"/>
    </row>
    <row r="118" spans="1:12" s="3" customFormat="1" ht="75" customHeight="1">
      <c r="E118" s="59"/>
      <c r="F118" s="59"/>
      <c r="G118" s="59"/>
      <c r="H118" s="73"/>
      <c r="I118" s="73"/>
      <c r="J118" s="73"/>
    </row>
    <row r="119" spans="1:12" s="3" customFormat="1" ht="39" customHeight="1">
      <c r="E119" s="59"/>
      <c r="F119" s="59"/>
      <c r="G119" s="59"/>
      <c r="H119" s="73"/>
      <c r="I119" s="73"/>
      <c r="J119" s="73"/>
    </row>
    <row r="120" spans="1:12" s="3" customFormat="1" ht="75" customHeight="1">
      <c r="A120" s="1"/>
      <c r="B120" s="2"/>
      <c r="C120" s="4"/>
      <c r="D120" s="9"/>
      <c r="E120" s="60"/>
      <c r="F120" s="60"/>
      <c r="G120" s="60"/>
      <c r="H120" s="74"/>
      <c r="I120" s="74"/>
      <c r="J120" s="75"/>
      <c r="K120" s="4"/>
    </row>
    <row r="121" spans="1:12" s="3" customFormat="1" ht="75" customHeight="1">
      <c r="E121" s="59"/>
      <c r="F121" s="59"/>
      <c r="G121" s="59"/>
      <c r="H121" s="73"/>
      <c r="I121" s="73"/>
      <c r="J121" s="73"/>
    </row>
    <row r="122" spans="1:12" s="3" customFormat="1" ht="75" customHeight="1">
      <c r="E122" s="59"/>
      <c r="F122" s="59"/>
      <c r="G122" s="59"/>
      <c r="H122" s="73"/>
      <c r="I122" s="73"/>
      <c r="J122" s="73"/>
      <c r="L122" s="4"/>
    </row>
    <row r="123" spans="1:12" s="3" customFormat="1" ht="75" customHeight="1">
      <c r="E123" s="59"/>
      <c r="F123" s="59"/>
      <c r="G123" s="59"/>
      <c r="H123" s="73"/>
      <c r="I123" s="73"/>
      <c r="J123" s="73"/>
      <c r="L123" s="4"/>
    </row>
    <row r="124" spans="1:12" s="3" customFormat="1" ht="75" customHeight="1">
      <c r="E124" s="59"/>
      <c r="F124" s="59"/>
      <c r="G124" s="59"/>
      <c r="H124" s="73"/>
      <c r="I124" s="73"/>
      <c r="J124" s="73"/>
      <c r="L124" s="4"/>
    </row>
    <row r="125" spans="1:12" s="3" customFormat="1" ht="75" customHeight="1">
      <c r="E125" s="59"/>
      <c r="F125" s="59"/>
      <c r="G125" s="59"/>
      <c r="H125" s="73"/>
      <c r="I125" s="73"/>
      <c r="J125" s="73"/>
      <c r="L125" s="4"/>
    </row>
    <row r="126" spans="1:12" s="3" customFormat="1" ht="75" customHeight="1">
      <c r="E126" s="59"/>
      <c r="F126" s="59"/>
      <c r="G126" s="59"/>
      <c r="H126" s="73"/>
      <c r="I126" s="73"/>
      <c r="J126" s="73"/>
      <c r="L126" s="4"/>
    </row>
    <row r="127" spans="1:12" s="3" customFormat="1" ht="75" customHeight="1">
      <c r="E127" s="59"/>
      <c r="F127" s="59"/>
      <c r="G127" s="59"/>
      <c r="H127" s="73"/>
      <c r="I127" s="73"/>
      <c r="J127" s="73"/>
      <c r="L127" s="4"/>
    </row>
    <row r="128" spans="1:12" s="3" customFormat="1" ht="75" customHeight="1">
      <c r="E128" s="59"/>
      <c r="F128" s="59"/>
      <c r="G128" s="59"/>
      <c r="H128" s="73"/>
      <c r="I128" s="73"/>
      <c r="J128" s="73"/>
      <c r="L128" s="4"/>
    </row>
    <row r="129" spans="1:12" s="3" customFormat="1" ht="75" customHeight="1">
      <c r="E129" s="59"/>
      <c r="F129" s="59"/>
      <c r="G129" s="59"/>
      <c r="H129" s="73"/>
      <c r="I129" s="73"/>
      <c r="J129" s="73"/>
      <c r="L129" s="4"/>
    </row>
    <row r="130" spans="1:12" s="3" customFormat="1" ht="75" customHeight="1">
      <c r="E130" s="59"/>
      <c r="F130" s="59"/>
      <c r="G130" s="59"/>
      <c r="H130" s="73"/>
      <c r="I130" s="73"/>
      <c r="J130" s="73"/>
      <c r="L130" s="4"/>
    </row>
    <row r="131" spans="1:12" s="3" customFormat="1" ht="75" customHeight="1">
      <c r="E131" s="59"/>
      <c r="F131" s="59"/>
      <c r="G131" s="59"/>
      <c r="H131" s="73"/>
      <c r="I131" s="73"/>
      <c r="J131" s="73"/>
      <c r="L131" s="4"/>
    </row>
    <row r="132" spans="1:12" s="3" customFormat="1" ht="75" customHeight="1">
      <c r="E132" s="59"/>
      <c r="F132" s="59"/>
      <c r="G132" s="59"/>
      <c r="H132" s="73"/>
      <c r="I132" s="73"/>
      <c r="J132" s="73"/>
      <c r="L132" s="4"/>
    </row>
    <row r="133" spans="1:12" s="3" customFormat="1" ht="75" customHeight="1">
      <c r="E133" s="59"/>
      <c r="F133" s="59"/>
      <c r="G133" s="59"/>
      <c r="H133" s="73"/>
      <c r="I133" s="73"/>
      <c r="J133" s="73"/>
      <c r="L133" s="4"/>
    </row>
    <row r="134" spans="1:12" s="3" customFormat="1" ht="75" customHeight="1">
      <c r="E134" s="59"/>
      <c r="F134" s="59"/>
      <c r="G134" s="59"/>
      <c r="H134" s="73"/>
      <c r="I134" s="73"/>
      <c r="J134" s="73"/>
      <c r="L134" s="4"/>
    </row>
    <row r="135" spans="1:12" s="3" customFormat="1" ht="75" customHeight="1">
      <c r="E135" s="59"/>
      <c r="F135" s="59"/>
      <c r="G135" s="59"/>
      <c r="H135" s="73"/>
      <c r="I135" s="73"/>
      <c r="J135" s="73"/>
      <c r="L135" s="4"/>
    </row>
    <row r="136" spans="1:12" s="3" customFormat="1" ht="67.5" customHeight="1">
      <c r="E136" s="59"/>
      <c r="F136" s="59"/>
      <c r="G136" s="59"/>
      <c r="H136" s="73"/>
      <c r="I136" s="73"/>
      <c r="J136" s="73"/>
      <c r="L136" s="4"/>
    </row>
    <row r="137" spans="1:12" s="3" customFormat="1" ht="75" customHeight="1">
      <c r="E137" s="59"/>
      <c r="F137" s="59"/>
      <c r="G137" s="59"/>
      <c r="H137" s="73"/>
      <c r="I137" s="73"/>
      <c r="J137" s="73"/>
      <c r="L137" s="4"/>
    </row>
    <row r="138" spans="1:12" s="3" customFormat="1" ht="75" customHeight="1">
      <c r="E138" s="59"/>
      <c r="F138" s="59"/>
      <c r="G138" s="59"/>
      <c r="H138" s="73"/>
      <c r="I138" s="73"/>
      <c r="J138" s="73"/>
      <c r="L138" s="4"/>
    </row>
    <row r="139" spans="1:12" s="3" customFormat="1" ht="75" customHeight="1">
      <c r="E139" s="59"/>
      <c r="F139" s="59"/>
      <c r="G139" s="59"/>
      <c r="H139" s="73"/>
      <c r="I139" s="73"/>
      <c r="J139" s="73"/>
      <c r="L139" s="4"/>
    </row>
    <row r="140" spans="1:12" s="3" customFormat="1" ht="75" customHeight="1">
      <c r="E140" s="59"/>
      <c r="F140" s="59"/>
      <c r="G140" s="59"/>
      <c r="H140" s="73"/>
      <c r="I140" s="73"/>
      <c r="J140" s="73"/>
      <c r="L140" s="4"/>
    </row>
    <row r="141" spans="1:12" s="3" customFormat="1" ht="75" customHeight="1">
      <c r="E141" s="59"/>
      <c r="F141" s="59"/>
      <c r="G141" s="59"/>
      <c r="H141" s="73"/>
      <c r="I141" s="73"/>
      <c r="J141" s="73"/>
      <c r="L141" s="4"/>
    </row>
    <row r="142" spans="1:12" ht="18.75">
      <c r="A142" s="3"/>
      <c r="B142" s="3"/>
      <c r="C142" s="3"/>
      <c r="D142" s="3"/>
      <c r="E142" s="59"/>
      <c r="F142" s="59"/>
      <c r="G142" s="59"/>
      <c r="H142" s="73"/>
      <c r="I142" s="73"/>
      <c r="J142" s="73"/>
      <c r="K142" s="3"/>
    </row>
    <row r="143" spans="1:12" ht="18.75">
      <c r="A143" s="3"/>
      <c r="B143" s="3"/>
      <c r="C143" s="3"/>
      <c r="D143" s="3"/>
      <c r="E143" s="59"/>
      <c r="F143" s="59"/>
      <c r="G143" s="59"/>
      <c r="H143" s="73"/>
      <c r="I143" s="73"/>
      <c r="J143" s="73"/>
      <c r="K143" s="3"/>
    </row>
    <row r="144" spans="1:12" ht="18.75">
      <c r="A144" s="3"/>
      <c r="B144" s="3"/>
      <c r="C144" s="3"/>
      <c r="D144" s="3"/>
      <c r="E144" s="59"/>
      <c r="F144" s="59"/>
      <c r="G144" s="59"/>
      <c r="H144" s="73"/>
      <c r="I144" s="73"/>
      <c r="J144" s="73"/>
      <c r="K144" s="3"/>
    </row>
    <row r="145" spans="1:11" ht="18.75">
      <c r="A145" s="3"/>
      <c r="B145" s="3"/>
      <c r="C145" s="3"/>
      <c r="D145" s="3"/>
      <c r="E145" s="59"/>
      <c r="F145" s="59"/>
      <c r="G145" s="59"/>
      <c r="H145" s="73"/>
      <c r="I145" s="73"/>
      <c r="J145" s="73"/>
      <c r="K145" s="3"/>
    </row>
    <row r="146" spans="1:11" ht="18.75">
      <c r="A146" s="3"/>
      <c r="B146" s="3"/>
      <c r="C146" s="3"/>
      <c r="D146" s="3"/>
      <c r="E146" s="59"/>
      <c r="F146" s="59"/>
      <c r="G146" s="59"/>
      <c r="H146" s="73"/>
      <c r="I146" s="73"/>
      <c r="J146" s="73"/>
      <c r="K146" s="3"/>
    </row>
    <row r="147" spans="1:11" ht="18.75">
      <c r="A147" s="3"/>
      <c r="B147" s="3"/>
      <c r="C147" s="3"/>
      <c r="D147" s="3"/>
      <c r="E147" s="59"/>
      <c r="F147" s="59"/>
      <c r="G147" s="59"/>
      <c r="H147" s="73"/>
      <c r="I147" s="73"/>
      <c r="J147" s="73"/>
      <c r="K147" s="3"/>
    </row>
    <row r="148" spans="1:11" ht="18.75">
      <c r="A148" s="3"/>
      <c r="B148" s="3"/>
      <c r="C148" s="3"/>
      <c r="D148" s="3"/>
      <c r="E148" s="59"/>
      <c r="F148" s="59"/>
      <c r="G148" s="59"/>
      <c r="H148" s="73"/>
      <c r="I148" s="73"/>
      <c r="J148" s="73"/>
      <c r="K148" s="3"/>
    </row>
    <row r="149" spans="1:11" ht="18.75">
      <c r="A149" s="3"/>
      <c r="B149" s="3"/>
      <c r="C149" s="3"/>
      <c r="D149" s="3"/>
      <c r="E149" s="59"/>
      <c r="F149" s="59"/>
      <c r="G149" s="59"/>
      <c r="H149" s="73"/>
      <c r="I149" s="73"/>
      <c r="J149" s="73"/>
      <c r="K149" s="3"/>
    </row>
    <row r="150" spans="1:11" ht="18.75">
      <c r="A150" s="3"/>
      <c r="B150" s="3"/>
      <c r="C150" s="3"/>
      <c r="D150" s="3"/>
      <c r="E150" s="59"/>
      <c r="F150" s="59"/>
      <c r="G150" s="59"/>
      <c r="H150" s="73"/>
      <c r="I150" s="73"/>
      <c r="J150" s="73"/>
      <c r="K150" s="3"/>
    </row>
    <row r="151" spans="1:11" ht="18.75">
      <c r="A151" s="3"/>
      <c r="B151" s="3"/>
      <c r="C151" s="3"/>
      <c r="D151" s="3"/>
      <c r="E151" s="59"/>
      <c r="F151" s="59"/>
      <c r="G151" s="59"/>
      <c r="H151" s="73"/>
      <c r="I151" s="73"/>
      <c r="J151" s="73"/>
      <c r="K151" s="3"/>
    </row>
    <row r="152" spans="1:11" ht="18.75">
      <c r="A152" s="3"/>
      <c r="B152" s="3"/>
      <c r="C152" s="3"/>
      <c r="D152" s="3"/>
      <c r="E152" s="59"/>
      <c r="F152" s="59"/>
      <c r="G152" s="59"/>
      <c r="H152" s="73"/>
      <c r="I152" s="73"/>
      <c r="J152" s="73"/>
      <c r="K152" s="3"/>
    </row>
  </sheetData>
  <autoFilter ref="A1:K113" xr:uid="{129B187B-7B7B-42EF-9D6A-69B6C9BE327C}"/>
  <mergeCells count="1">
    <mergeCell ref="A78:L78"/>
  </mergeCells>
  <conditionalFormatting sqref="A45:F46 I96:K113 A100:D100 A101:F107 A108:D108">
    <cfRule type="expression" dxfId="57" priority="209">
      <formula>MOD(ROW(),2)=0</formula>
    </cfRule>
  </conditionalFormatting>
  <conditionalFormatting sqref="A61:F68">
    <cfRule type="expression" dxfId="56" priority="31">
      <formula>MOD(ROW(),2)=0</formula>
    </cfRule>
  </conditionalFormatting>
  <conditionalFormatting sqref="A109:F113">
    <cfRule type="expression" dxfId="55" priority="433">
      <formula>MOD(ROW(),2)=0</formula>
    </cfRule>
  </conditionalFormatting>
  <conditionalFormatting sqref="A20:G26 A29:G33 E27:G28">
    <cfRule type="expression" dxfId="54" priority="60">
      <formula>MOD(ROW(),2)=0</formula>
    </cfRule>
    <cfRule type="expression" dxfId="53" priority="61">
      <formula>MOD(ROW(),2)=0</formula>
    </cfRule>
  </conditionalFormatting>
  <conditionalFormatting sqref="A52:G52 I52:K52">
    <cfRule type="expression" dxfId="52" priority="71">
      <formula>MOD(ROW(),2)=0</formula>
    </cfRule>
  </conditionalFormatting>
  <conditionalFormatting sqref="A61:G68">
    <cfRule type="expression" dxfId="51" priority="29">
      <formula>MOD(ROW(),2)=0</formula>
    </cfRule>
  </conditionalFormatting>
  <conditionalFormatting sqref="A81:G82">
    <cfRule type="expression" dxfId="50" priority="54">
      <formula>MOD(ROW(),2)=0</formula>
    </cfRule>
    <cfRule type="expression" dxfId="49" priority="55">
      <formula>MOD(ROW(),2)=0</formula>
    </cfRule>
  </conditionalFormatting>
  <conditionalFormatting sqref="A41:L51 A54:H57 L20:L33 A35:L39 I54 K54 J54:J57 L54:L58 H81:H82 L81:L82 H90:H112 L90:L113 M111:XFD111 H20:H33">
    <cfRule type="expression" dxfId="48" priority="101">
      <formula>MOD(ROW(),2)=0</formula>
    </cfRule>
  </conditionalFormatting>
  <conditionalFormatting sqref="A52:L52">
    <cfRule type="expression" dxfId="47" priority="72">
      <formula>MOD(ROW(),2)=0</formula>
    </cfRule>
  </conditionalFormatting>
  <conditionalFormatting sqref="A72:L76 A70:B71 E70:L71">
    <cfRule type="expression" dxfId="46" priority="66">
      <formula>MOD(ROW(),2)=0</formula>
    </cfRule>
  </conditionalFormatting>
  <conditionalFormatting sqref="B61:B68">
    <cfRule type="expression" dxfId="45" priority="33">
      <formula>MOD(ROW(),2)=0</formula>
    </cfRule>
  </conditionalFormatting>
  <conditionalFormatting sqref="B63:D63 B66">
    <cfRule type="expression" dxfId="44" priority="32">
      <formula>MOD(ROW(),2)=0</formula>
    </cfRule>
  </conditionalFormatting>
  <conditionalFormatting sqref="F112:F113">
    <cfRule type="expression" dxfId="43" priority="634">
      <formula>MOD(ROW(),2)=0</formula>
    </cfRule>
  </conditionalFormatting>
  <conditionalFormatting sqref="G41:G52 G54:G59 G70:G77">
    <cfRule type="expression" dxfId="42" priority="64">
      <formula>MOD(ROW(),2)=0</formula>
    </cfRule>
  </conditionalFormatting>
  <conditionalFormatting sqref="G45:G46">
    <cfRule type="expression" dxfId="41" priority="63">
      <formula>MOD(ROW(),2)=0</formula>
    </cfRule>
  </conditionalFormatting>
  <conditionalFormatting sqref="G54:G59 G70:G77">
    <cfRule type="expression" dxfId="40" priority="62">
      <formula>MOD(ROW(),2)=0</formula>
    </cfRule>
  </conditionalFormatting>
  <conditionalFormatting sqref="G61:G68">
    <cfRule type="expression" dxfId="39" priority="27">
      <formula>MOD(ROW(),2)=0</formula>
    </cfRule>
    <cfRule type="expression" dxfId="38" priority="28">
      <formula>MOD(ROW(),2)=0</formula>
    </cfRule>
  </conditionalFormatting>
  <conditionalFormatting sqref="G90:G113">
    <cfRule type="expression" dxfId="37" priority="56">
      <formula>MOD(ROW(),2)=0</formula>
    </cfRule>
  </conditionalFormatting>
  <conditionalFormatting sqref="H113">
    <cfRule type="expression" dxfId="36" priority="83">
      <formula>MOD(ROW(),2)=0</formula>
    </cfRule>
  </conditionalFormatting>
  <conditionalFormatting sqref="H61:I61">
    <cfRule type="expression" dxfId="35" priority="25">
      <formula>MOD(ROW(),2)=0</formula>
    </cfRule>
  </conditionalFormatting>
  <conditionalFormatting sqref="H62:I68">
    <cfRule type="expression" dxfId="34" priority="11">
      <formula>MOD(ROW(),2)=0</formula>
    </cfRule>
  </conditionalFormatting>
  <conditionalFormatting sqref="I20 K20 I45:K45 I21:K26 I29:K33 I27:I28">
    <cfRule type="expression" dxfId="33" priority="93">
      <formula>MOD(ROW(),2)=0</formula>
    </cfRule>
    <cfRule type="expression" dxfId="32" priority="95">
      <formula>MOD(ROW(),2)=0</formula>
    </cfRule>
  </conditionalFormatting>
  <conditionalFormatting sqref="I46 K46 I54:K58 A54:F59 I70:K77 A72:F77 I59 K59 A78 I81:I82 K81:K82 K90:K95 A90:F99 E99:F100 E108:F110 A70:B71 E70:F71">
    <cfRule type="expression" dxfId="31" priority="122">
      <formula>MOD(ROW(),2)=0</formula>
    </cfRule>
  </conditionalFormatting>
  <conditionalFormatting sqref="I61:I65">
    <cfRule type="expression" dxfId="30" priority="26">
      <formula>MOD(ROW(),2)=0</formula>
    </cfRule>
  </conditionalFormatting>
  <conditionalFormatting sqref="I61:I68">
    <cfRule type="expression" dxfId="29" priority="13">
      <formula>MOD(ROW(),2)=0</formula>
    </cfRule>
    <cfRule type="expression" dxfId="28" priority="14">
      <formula>MOD(ROW(),2)=0</formula>
    </cfRule>
  </conditionalFormatting>
  <conditionalFormatting sqref="I66:I68">
    <cfRule type="expression" dxfId="27" priority="15">
      <formula>MOD(ROW(),2)=0</formula>
    </cfRule>
  </conditionalFormatting>
  <conditionalFormatting sqref="I90:I91">
    <cfRule type="expression" dxfId="26" priority="168">
      <formula>MOD(ROW(),2)=0</formula>
    </cfRule>
  </conditionalFormatting>
  <conditionalFormatting sqref="I90:I94 H57:L57 A57:G59 H58:J58 A77:H77 J77 A78 A4:L18 A80:L80 A83:L89 J90:J95">
    <cfRule type="expression" dxfId="25" priority="136">
      <formula>MOD(ROW(),2)=0</formula>
    </cfRule>
  </conditionalFormatting>
  <conditionalFormatting sqref="I90:I94">
    <cfRule type="expression" dxfId="24" priority="123">
      <formula>MOD(ROW(),2)=0</formula>
    </cfRule>
  </conditionalFormatting>
  <conditionalFormatting sqref="I94:I95">
    <cfRule type="expression" dxfId="23" priority="162">
      <formula>MOD(ROW(),2)=0</formula>
    </cfRule>
  </conditionalFormatting>
  <conditionalFormatting sqref="I54:K58 A54:F59 A72:F77 I70:K77 A78 A80:G80 I80:K80 I59 K59 I41:I51 K41:K51 A41:F52 M80:XFD141 I52:K52 M4:XFD18 M20:XFD33 M35:XFD39 M41:XFD52 M54:XFD59 M70:XFD78 I81:I82 K81:K82 A70:B71 E70:F71">
    <cfRule type="expression" dxfId="22" priority="711">
      <formula>MOD(ROW(),2)=0</formula>
    </cfRule>
  </conditionalFormatting>
  <conditionalFormatting sqref="I55:K58 H59:I59 K59:L59">
    <cfRule type="expression" dxfId="21" priority="127">
      <formula>MOD(ROW(),2)=0</formula>
    </cfRule>
  </conditionalFormatting>
  <conditionalFormatting sqref="I77:L77">
    <cfRule type="expression" dxfId="20" priority="75">
      <formula>MOD(ROW(),2)=0</formula>
    </cfRule>
  </conditionalFormatting>
  <conditionalFormatting sqref="J20">
    <cfRule type="expression" dxfId="19" priority="92">
      <formula>MOD(ROW(),2)=0</formula>
    </cfRule>
  </conditionalFormatting>
  <conditionalFormatting sqref="J46 J81:J82">
    <cfRule type="expression" dxfId="18" priority="100">
      <formula>MOD(ROW(),2)=0</formula>
    </cfRule>
  </conditionalFormatting>
  <conditionalFormatting sqref="J59">
    <cfRule type="expression" dxfId="17" priority="10">
      <formula>MOD(ROW(),2)=0</formula>
    </cfRule>
  </conditionalFormatting>
  <conditionalFormatting sqref="J61:J63">
    <cfRule type="expression" dxfId="16" priority="22">
      <formula>MOD(ROW(),2)=0</formula>
    </cfRule>
  </conditionalFormatting>
  <conditionalFormatting sqref="J61:J68">
    <cfRule type="expression" dxfId="15" priority="20">
      <formula>MOD(ROW(),2)=0</formula>
    </cfRule>
  </conditionalFormatting>
  <conditionalFormatting sqref="J61:K63">
    <cfRule type="expression" dxfId="14" priority="19">
      <formula>MOD(ROW(),2)=0</formula>
    </cfRule>
  </conditionalFormatting>
  <conditionalFormatting sqref="J64:K68 K61:K63">
    <cfRule type="expression" dxfId="13" priority="41">
      <formula>MOD(ROW(),2)=0</formula>
    </cfRule>
  </conditionalFormatting>
  <conditionalFormatting sqref="J64:K68">
    <cfRule type="expression" dxfId="12" priority="40">
      <formula>MOD(ROW(),2)=0</formula>
    </cfRule>
  </conditionalFormatting>
  <conditionalFormatting sqref="J64:L67 J65:J68 A63:A67 C64:G65 C66:D67 C66:C68 E66:G68 K63:L63">
    <cfRule type="expression" dxfId="11" priority="42">
      <formula>MOD(ROW(),2)=0</formula>
    </cfRule>
  </conditionalFormatting>
  <conditionalFormatting sqref="K61:K63 A61:A68 C61:F68 J64:K68 M61:XFD68">
    <cfRule type="expression" dxfId="10" priority="43">
      <formula>MOD(ROW(),2)=0</formula>
    </cfRule>
  </conditionalFormatting>
  <conditionalFormatting sqref="L61:L68">
    <cfRule type="expression" dxfId="9" priority="39">
      <formula>MOD(ROW(),2)=0</formula>
    </cfRule>
  </conditionalFormatting>
  <conditionalFormatting sqref="A27:D28">
    <cfRule type="expression" dxfId="8" priority="7">
      <formula>MOD(ROW(),2)=0</formula>
    </cfRule>
  </conditionalFormatting>
  <conditionalFormatting sqref="A27:D28">
    <cfRule type="expression" dxfId="7" priority="8">
      <formula>MOD(ROW(),2)=0</formula>
    </cfRule>
  </conditionalFormatting>
  <conditionalFormatting sqref="A27:D28">
    <cfRule type="expression" dxfId="6" priority="9">
      <formula>MOD(ROW(),2)=0</formula>
    </cfRule>
  </conditionalFormatting>
  <conditionalFormatting sqref="C70:D71">
    <cfRule type="expression" dxfId="5" priority="4">
      <formula>MOD(ROW(),2)=0</formula>
    </cfRule>
  </conditionalFormatting>
  <conditionalFormatting sqref="C70:D71">
    <cfRule type="expression" dxfId="4" priority="5">
      <formula>MOD(ROW(),2)=0</formula>
    </cfRule>
  </conditionalFormatting>
  <conditionalFormatting sqref="C70:D71">
    <cfRule type="expression" dxfId="3" priority="6">
      <formula>MOD(ROW(),2)=0</formula>
    </cfRule>
  </conditionalFormatting>
  <conditionalFormatting sqref="J27:J28">
    <cfRule type="expression" dxfId="2" priority="3">
      <formula>MOD(ROW(),2)=0</formula>
    </cfRule>
  </conditionalFormatting>
  <conditionalFormatting sqref="K27:K28">
    <cfRule type="expression" dxfId="1" priority="1">
      <formula>MOD(ROW(),2)=0</formula>
    </cfRule>
  </conditionalFormatting>
  <conditionalFormatting sqref="K27:K28">
    <cfRule type="expression" dxfId="0" priority="2">
      <formula>MOD(ROW(),2)=0</formula>
    </cfRule>
  </conditionalFormatting>
  <pageMargins left="0.23622047244094491" right="0.23622047244094491" top="0.94488188976377963" bottom="0.74803149606299213" header="0.31496062992125984" footer="0.31496062992125984"/>
  <pageSetup paperSize="9" scale="23" fitToHeight="0" orientation="portrait" horizontalDpi="1200" verticalDpi="1200" r:id="rId1"/>
  <headerFooter>
    <oddHeader>&amp;L&amp;"Magistral Book,Fett"&amp;48PREISLISTE 2025
&amp;"Magistral Book,Standard"&amp;21Price list 2025&amp;12
Nur gültig in Verbindung mit den Konditionen / Lieferbedingungen 2022
Only valid in conjunction with the conditions / terms of delivery 2022&amp;R&amp;G</oddHeader>
    <oddFooter>&amp;L&amp;"Magistral Book,Fett"&amp;14
Vertraulich
Änderungen vorbehalten&amp;C&amp;"Magistral Book,Standard"&amp;14&amp;D&amp;R&amp;"Magistral Book,Standard"&amp;14Seite &amp;P&amp;K00+000ku kukk</oddFooter>
  </headerFooter>
  <rowBreaks count="4" manualBreakCount="4">
    <brk id="18" max="16383" man="1"/>
    <brk id="33" max="11" man="1"/>
    <brk id="39" max="11" man="1"/>
    <brk id="78" max="11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4</vt:i4>
      </vt:variant>
    </vt:vector>
  </HeadingPairs>
  <TitlesOfParts>
    <vt:vector size="5" baseType="lpstr">
      <vt:lpstr>Preisliste 25</vt:lpstr>
      <vt:lpstr>'Preisliste 25'!Druckbereich</vt:lpstr>
      <vt:lpstr>'Preisliste 25'!Drucktitel</vt:lpstr>
      <vt:lpstr>'Preisliste 25'!Print_Titles</vt:lpstr>
      <vt:lpstr>RABATT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</dc:creator>
  <cp:lastModifiedBy>Laura Zerfass</cp:lastModifiedBy>
  <cp:lastPrinted>2023-05-04T10:37:20Z</cp:lastPrinted>
  <dcterms:created xsi:type="dcterms:W3CDTF">2020-09-21T13:29:09Z</dcterms:created>
  <dcterms:modified xsi:type="dcterms:W3CDTF">2025-03-18T08:48:08Z</dcterms:modified>
</cp:coreProperties>
</file>